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jdi.topalli\Desktop\Raportet analitike janar - prill 2025\"/>
    </mc:Choice>
  </mc:AlternateContent>
  <bookViews>
    <workbookView xWindow="-120" yWindow="-120" windowWidth="29040" windowHeight="15720" tabRatio="908" firstSheet="4" activeTab="4"/>
  </bookViews>
  <sheets>
    <sheet name="Atashe" sheetId="113" state="hidden" r:id="rId1"/>
    <sheet name="Raporti barazimit" sheetId="119" state="hidden" r:id="rId2"/>
    <sheet name="Spenzimet mujore -Atashe" sheetId="116" state="hidden" r:id="rId3"/>
    <sheet name="Krahasimi i buxhetit 3 vite" sheetId="112" state="hidden" r:id="rId4"/>
    <sheet name="Raporti për publikim" sheetId="133" r:id="rId5"/>
    <sheet name="kontrolli -fb" sheetId="75" state="hidden" r:id="rId6"/>
    <sheet name="Raporti permbledhes FB" sheetId="137" r:id="rId7"/>
  </sheets>
  <definedNames>
    <definedName name="_xlnm._FilterDatabase" localSheetId="0" hidden="1">Atashe!$A$4:$M$66</definedName>
    <definedName name="MM">'Krahasimi i buxhetit 3 vite'!$1:$3</definedName>
    <definedName name="_xlnm.Print_Area" localSheetId="0">Atashe!$A$1:$M$678</definedName>
    <definedName name="_xlnm.Print_Area" localSheetId="5">'kontrolli -fb'!$A$1:$S$36</definedName>
    <definedName name="_xlnm.Print_Area" localSheetId="1">'Raporti barazimit'!$A$1:$D$29</definedName>
    <definedName name="_xlnm.Print_Area" localSheetId="4">'Raporti për publikim'!$A$1:$H$24</definedName>
    <definedName name="_xlnm.Print_Area" localSheetId="2">'Spenzimet mujore -Atashe'!$A$1:$Q$711</definedName>
  </definedNames>
  <calcPr calcId="152511"/>
  <customWorkbookViews>
    <customWorkbookView name="KONTROLLI" guid="{4C5C60D6-68B5-4777-B39B-C2505A268E2C}" windowWidth="1600" windowHeight="860" tabRatio="817" activeSheetId="87" showComments="commIndAndComment"/>
    <customWorkbookView name="fsk" guid="{833BDC50-89E5-45C6-AE9C-165E9935925C}" xWindow="-1" yWindow="-1" windowWidth="1602" windowHeight="862" tabRatio="817" activeSheetId="58"/>
    <customWorkbookView name="administrata" guid="{924EE3C3-5D50-4D55-9151-88591C6FCD34}" xWindow="-1" yWindow="-1" windowWidth="1602" windowHeight="862" tabRatio="817" activeSheetId="59"/>
    <customWorkbookView name="kabineti" guid="{DE5C3491-4055-4DD4-BB70-07326C2FE661}" xWindow="-1" yWindow="-1" windowWidth="1602" windowHeight="862" tabRatio="817" activeSheetId="60"/>
    <customWorkbookView name="permbledhesi" guid="{75B597AF-90E8-43A5-896D-C884375FFE14}" xWindow="-1" yWindow="-1" windowWidth="1602" windowHeight="862" tabRatio="817" activeSheetId="6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13" l="1"/>
  <c r="B69" i="113"/>
  <c r="B137" i="113"/>
  <c r="B205" i="113"/>
  <c r="B273" i="113"/>
  <c r="B341" i="113"/>
  <c r="B409" i="113"/>
  <c r="B476" i="113"/>
  <c r="B544" i="113"/>
  <c r="B612" i="113"/>
  <c r="H672" i="113"/>
  <c r="H669" i="113"/>
  <c r="H671" i="113"/>
  <c r="H666" i="113"/>
  <c r="H652" i="113"/>
  <c r="H650" i="113"/>
  <c r="H648" i="113"/>
  <c r="H647" i="113"/>
  <c r="H635" i="113"/>
  <c r="H633" i="113"/>
  <c r="H632" i="113"/>
  <c r="H631" i="113"/>
  <c r="H608" i="113"/>
  <c r="H606" i="113"/>
  <c r="H603" i="113"/>
  <c r="H598" i="113"/>
  <c r="H597" i="113"/>
  <c r="H596" i="113"/>
  <c r="H594" i="113"/>
  <c r="H582" i="113"/>
  <c r="H579" i="113"/>
  <c r="H577" i="113"/>
  <c r="H568" i="113"/>
  <c r="H565" i="113"/>
  <c r="H562" i="113"/>
  <c r="H560" i="113"/>
  <c r="H557" i="113"/>
  <c r="H529" i="113"/>
  <c r="H528" i="113"/>
  <c r="H526" i="113"/>
  <c r="H525" i="113"/>
  <c r="H511" i="113"/>
  <c r="H509" i="113"/>
  <c r="H507" i="113"/>
  <c r="H505" i="113"/>
  <c r="H502" i="113"/>
  <c r="H497" i="113"/>
  <c r="H485" i="113"/>
  <c r="H484" i="113"/>
  <c r="H473" i="113"/>
  <c r="H458" i="113"/>
  <c r="H457" i="113"/>
  <c r="H454" i="113"/>
  <c r="H438" i="113"/>
  <c r="H436" i="113"/>
  <c r="H433" i="113"/>
  <c r="H432" i="113"/>
  <c r="H421" i="113"/>
  <c r="H419" i="113"/>
  <c r="H418" i="113"/>
  <c r="H417" i="113"/>
  <c r="H404" i="113"/>
  <c r="H393" i="113"/>
  <c r="H391" i="113"/>
  <c r="H390" i="113"/>
  <c r="H389" i="113"/>
  <c r="H384" i="113"/>
  <c r="H374" i="113"/>
  <c r="H372" i="113"/>
  <c r="H370" i="113"/>
  <c r="H368" i="113"/>
  <c r="H365" i="113"/>
  <c r="H358" i="113"/>
  <c r="H357" i="113"/>
  <c r="H355" i="113"/>
  <c r="H354" i="113"/>
  <c r="H348" i="113"/>
  <c r="H335" i="113"/>
  <c r="H333" i="113"/>
  <c r="H327" i="113"/>
  <c r="H326" i="113"/>
  <c r="H316" i="113"/>
  <c r="H313" i="113"/>
  <c r="H312" i="113" s="1"/>
  <c r="H309" i="113"/>
  <c r="H308" i="113"/>
  <c r="H306" i="113"/>
  <c r="H296" i="113"/>
  <c r="H292" i="113"/>
  <c r="H291" i="113"/>
  <c r="H290" i="113"/>
  <c r="H286" i="113"/>
  <c r="H281" i="113"/>
  <c r="H269" i="113"/>
  <c r="H268" i="113"/>
  <c r="H267" i="113"/>
  <c r="H265" i="113"/>
  <c r="H258" i="113"/>
  <c r="H255" i="113"/>
  <c r="H250" i="113"/>
  <c r="H247" i="113"/>
  <c r="H240" i="113"/>
  <c r="H232" i="113"/>
  <c r="H231" i="113"/>
  <c r="H229" i="113"/>
  <c r="H228" i="113"/>
  <c r="H226" i="113"/>
  <c r="H225" i="113"/>
  <c r="H218" i="113"/>
  <c r="H215" i="113"/>
  <c r="H213" i="113"/>
  <c r="H201" i="113"/>
  <c r="H200" i="113"/>
  <c r="H199" i="113"/>
  <c r="H186" i="113"/>
  <c r="H185" i="113"/>
  <c r="H184" i="113"/>
  <c r="H182" i="113"/>
  <c r="H181" i="113"/>
  <c r="H180" i="113"/>
  <c r="H166" i="113"/>
  <c r="H163" i="113"/>
  <c r="H161" i="113"/>
  <c r="H156" i="113"/>
  <c r="H153" i="113"/>
  <c r="H150" i="113"/>
  <c r="H145" i="113"/>
  <c r="H132" i="113"/>
  <c r="H122" i="113"/>
  <c r="H119" i="113"/>
  <c r="H118" i="113"/>
  <c r="H117" i="113"/>
  <c r="H100" i="113"/>
  <c r="H98" i="113"/>
  <c r="H95" i="113"/>
  <c r="H90" i="113"/>
  <c r="H87" i="113"/>
  <c r="H82" i="113"/>
  <c r="H79" i="113"/>
  <c r="H78" i="113"/>
  <c r="H77" i="113"/>
  <c r="G608" i="113"/>
  <c r="G607" i="113"/>
  <c r="G604" i="113"/>
  <c r="G603" i="113"/>
  <c r="G598" i="113"/>
  <c r="G597" i="113"/>
  <c r="G596" i="113"/>
  <c r="G594" i="113"/>
  <c r="G582" i="113"/>
  <c r="G581" i="113" s="1"/>
  <c r="G580" i="113"/>
  <c r="G579" i="113"/>
  <c r="G577" i="113"/>
  <c r="G573" i="113"/>
  <c r="G560" i="113"/>
  <c r="G557" i="113"/>
  <c r="G552" i="113"/>
  <c r="G539" i="113"/>
  <c r="G536" i="113"/>
  <c r="G535" i="113"/>
  <c r="G530" i="113"/>
  <c r="G529" i="113"/>
  <c r="G528" i="113"/>
  <c r="G514" i="113"/>
  <c r="G512" i="113"/>
  <c r="G511" i="113"/>
  <c r="G509" i="113"/>
  <c r="G493" i="113"/>
  <c r="G492" i="113"/>
  <c r="G489" i="113"/>
  <c r="G484" i="113"/>
  <c r="G472" i="113"/>
  <c r="G471" i="113"/>
  <c r="G469" i="113"/>
  <c r="G468" i="113"/>
  <c r="G463" i="113"/>
  <c r="G462" i="113"/>
  <c r="G452" i="113"/>
  <c r="G449" i="113"/>
  <c r="G448" i="113" s="1"/>
  <c r="G447" i="113"/>
  <c r="G446" i="113" s="1"/>
  <c r="G445" i="113"/>
  <c r="G428" i="113"/>
  <c r="G426" i="113"/>
  <c r="G425" i="113"/>
  <c r="G417" i="113"/>
  <c r="G405" i="113"/>
  <c r="G404" i="113"/>
  <c r="G403" i="113"/>
  <c r="G401" i="113"/>
  <c r="G400" i="113"/>
  <c r="G395" i="113"/>
  <c r="G384" i="113"/>
  <c r="G381" i="113"/>
  <c r="G380" i="113" s="1"/>
  <c r="G379" i="113"/>
  <c r="G377" i="113"/>
  <c r="G362" i="113"/>
  <c r="G360" i="113"/>
  <c r="G358" i="113"/>
  <c r="G357" i="113"/>
  <c r="G354" i="113"/>
  <c r="G337" i="113"/>
  <c r="G335" i="113"/>
  <c r="G333" i="113"/>
  <c r="G332" i="113"/>
  <c r="G318" i="113"/>
  <c r="G316" i="113"/>
  <c r="G313" i="113"/>
  <c r="G312" i="113" s="1"/>
  <c r="G311" i="113"/>
  <c r="G310" i="113" s="1"/>
  <c r="G297" i="113"/>
  <c r="G294" i="113"/>
  <c r="G292" i="113"/>
  <c r="G290" i="113"/>
  <c r="G289" i="113"/>
  <c r="G286" i="113"/>
  <c r="G281" i="113"/>
  <c r="G269" i="113"/>
  <c r="G268" i="113"/>
  <c r="G267" i="113"/>
  <c r="G265" i="113"/>
  <c r="G252" i="113"/>
  <c r="G250" i="113"/>
  <c r="G248" i="113"/>
  <c r="G245" i="113"/>
  <c r="G234" i="113"/>
  <c r="G229" i="113"/>
  <c r="G226" i="113"/>
  <c r="G222" i="113"/>
  <c r="G213" i="113"/>
  <c r="G201" i="113"/>
  <c r="G200" i="113"/>
  <c r="G199" i="113"/>
  <c r="G189" i="113"/>
  <c r="G187" i="113"/>
  <c r="G184" i="113"/>
  <c r="G182" i="113"/>
  <c r="G180" i="113"/>
  <c r="G170" i="113"/>
  <c r="G166" i="113"/>
  <c r="G161" i="113"/>
  <c r="G156" i="113"/>
  <c r="G154" i="113"/>
  <c r="G153" i="113"/>
  <c r="G150" i="113"/>
  <c r="G145" i="113"/>
  <c r="G133" i="113"/>
  <c r="G132" i="113"/>
  <c r="G123" i="113"/>
  <c r="G122" i="113"/>
  <c r="G121" i="113"/>
  <c r="G116" i="113"/>
  <c r="G114" i="113"/>
  <c r="G104" i="113"/>
  <c r="G102" i="113"/>
  <c r="G98" i="113"/>
  <c r="G88" i="113"/>
  <c r="G86" i="113"/>
  <c r="G85" i="113"/>
  <c r="G82" i="113"/>
  <c r="G78" i="113"/>
  <c r="G77" i="113"/>
  <c r="F607" i="113"/>
  <c r="F597" i="113"/>
  <c r="F596" i="113"/>
  <c r="F591" i="113"/>
  <c r="F589" i="113"/>
  <c r="F580" i="113"/>
  <c r="F573" i="113"/>
  <c r="F561" i="113"/>
  <c r="F560" i="113"/>
  <c r="F535" i="113"/>
  <c r="F529" i="113"/>
  <c r="F528" i="113"/>
  <c r="F526" i="113"/>
  <c r="F523" i="113"/>
  <c r="F514" i="113"/>
  <c r="F513" i="113" s="1"/>
  <c r="F509" i="113"/>
  <c r="F505" i="113"/>
  <c r="F500" i="113"/>
  <c r="F497" i="113"/>
  <c r="F495" i="113"/>
  <c r="F493" i="113"/>
  <c r="F469" i="113"/>
  <c r="F468" i="113"/>
  <c r="F463" i="113"/>
  <c r="F462" i="113"/>
  <c r="F461" i="113"/>
  <c r="F459" i="113"/>
  <c r="F449" i="113"/>
  <c r="F442" i="113"/>
  <c r="F438" i="113"/>
  <c r="F428" i="113"/>
  <c r="F403" i="113"/>
  <c r="F401" i="113"/>
  <c r="F395" i="113"/>
  <c r="F394" i="113"/>
  <c r="F393" i="113"/>
  <c r="F384" i="113"/>
  <c r="F376" i="113"/>
  <c r="F370" i="113"/>
  <c r="F365" i="113"/>
  <c r="F362" i="113"/>
  <c r="F336" i="113"/>
  <c r="F335" i="113"/>
  <c r="F333" i="113"/>
  <c r="F332" i="113"/>
  <c r="F327" i="113"/>
  <c r="F326" i="113"/>
  <c r="F318" i="113"/>
  <c r="F309" i="113"/>
  <c r="F306" i="113"/>
  <c r="F302" i="113"/>
  <c r="F297" i="113"/>
  <c r="F290" i="113"/>
  <c r="F269" i="113"/>
  <c r="F268" i="113"/>
  <c r="F265" i="113"/>
  <c r="F264" i="113"/>
  <c r="F259" i="113"/>
  <c r="F252" i="113"/>
  <c r="F245" i="113"/>
  <c r="F244" i="113" s="1"/>
  <c r="F243" i="113"/>
  <c r="F240" i="113"/>
  <c r="F238" i="113"/>
  <c r="F234" i="113"/>
  <c r="F226" i="113"/>
  <c r="F224" i="113"/>
  <c r="F200" i="113"/>
  <c r="F199" i="113"/>
  <c r="F197" i="113"/>
  <c r="F196" i="113"/>
  <c r="F180" i="113"/>
  <c r="F177" i="113"/>
  <c r="F176" i="113" s="1"/>
  <c r="F175" i="113"/>
  <c r="F174" i="113" s="1"/>
  <c r="F173" i="113"/>
  <c r="F172" i="113"/>
  <c r="F170" i="113"/>
  <c r="F158" i="113"/>
  <c r="F145" i="113"/>
  <c r="F133" i="113"/>
  <c r="F132" i="113"/>
  <c r="F131" i="113"/>
  <c r="F129" i="113"/>
  <c r="F121" i="113"/>
  <c r="F107" i="113"/>
  <c r="F106" i="113" s="1"/>
  <c r="F104" i="113"/>
  <c r="F93" i="113"/>
  <c r="F85" i="113"/>
  <c r="F82" i="113"/>
  <c r="F78" i="113"/>
  <c r="N36" i="75"/>
  <c r="J34" i="75"/>
  <c r="O33" i="75"/>
  <c r="N33" i="75"/>
  <c r="L33" i="75"/>
  <c r="K33" i="75"/>
  <c r="J33" i="75"/>
  <c r="I33" i="75"/>
  <c r="H33" i="75"/>
  <c r="F33" i="75"/>
  <c r="O32" i="75"/>
  <c r="N32" i="75"/>
  <c r="L32" i="75"/>
  <c r="K32" i="75"/>
  <c r="J32" i="75"/>
  <c r="I32" i="75"/>
  <c r="H32" i="75"/>
  <c r="F32" i="75"/>
  <c r="O31" i="75"/>
  <c r="N31" i="75"/>
  <c r="L31" i="75"/>
  <c r="K31" i="75"/>
  <c r="J31" i="75"/>
  <c r="I31" i="75"/>
  <c r="H31" i="75"/>
  <c r="F31" i="75"/>
  <c r="O30" i="75"/>
  <c r="N30" i="75"/>
  <c r="L30" i="75"/>
  <c r="K30" i="75"/>
  <c r="J30" i="75"/>
  <c r="I30" i="75"/>
  <c r="H30" i="75"/>
  <c r="F30" i="75"/>
  <c r="O29" i="75"/>
  <c r="N29" i="75"/>
  <c r="L29" i="75"/>
  <c r="K29" i="75"/>
  <c r="J29" i="75"/>
  <c r="I29" i="75"/>
  <c r="H29" i="75"/>
  <c r="F29" i="75"/>
  <c r="O28" i="75"/>
  <c r="N28" i="75"/>
  <c r="L28" i="75"/>
  <c r="K28" i="75"/>
  <c r="J28" i="75"/>
  <c r="I28" i="75"/>
  <c r="H28" i="75"/>
  <c r="F28" i="75"/>
  <c r="O27" i="75"/>
  <c r="N27" i="75"/>
  <c r="L27" i="75"/>
  <c r="K27" i="75"/>
  <c r="J27" i="75"/>
  <c r="I27" i="75"/>
  <c r="H27" i="75"/>
  <c r="F27" i="75"/>
  <c r="O26" i="75"/>
  <c r="N26" i="75"/>
  <c r="L26" i="75"/>
  <c r="K26" i="75"/>
  <c r="J26" i="75"/>
  <c r="I26" i="75"/>
  <c r="H26" i="75"/>
  <c r="F26" i="75"/>
  <c r="O25" i="75"/>
  <c r="N25" i="75"/>
  <c r="L25" i="75"/>
  <c r="K25" i="75"/>
  <c r="J25" i="75"/>
  <c r="I25" i="75"/>
  <c r="H25" i="75"/>
  <c r="F25" i="75"/>
  <c r="O24" i="75"/>
  <c r="N24" i="75"/>
  <c r="L24" i="75"/>
  <c r="K24" i="75"/>
  <c r="J24" i="75"/>
  <c r="I24" i="75"/>
  <c r="H24" i="75"/>
  <c r="F24" i="75"/>
  <c r="O23" i="75"/>
  <c r="N23" i="75"/>
  <c r="L23" i="75"/>
  <c r="K23" i="75"/>
  <c r="J23" i="75"/>
  <c r="I23" i="75"/>
  <c r="H23" i="75"/>
  <c r="F23" i="75"/>
  <c r="O22" i="75"/>
  <c r="N22" i="75"/>
  <c r="L22" i="75"/>
  <c r="K22" i="75"/>
  <c r="J22" i="75"/>
  <c r="I22" i="75"/>
  <c r="H22" i="75"/>
  <c r="F22" i="75"/>
  <c r="O21" i="75"/>
  <c r="N21" i="75"/>
  <c r="L21" i="75"/>
  <c r="K21" i="75"/>
  <c r="J21" i="75"/>
  <c r="I21" i="75"/>
  <c r="H21" i="75"/>
  <c r="F21" i="75"/>
  <c r="O20" i="75"/>
  <c r="N20" i="75"/>
  <c r="L20" i="75"/>
  <c r="K20" i="75"/>
  <c r="J20" i="75"/>
  <c r="I20" i="75"/>
  <c r="H20" i="75"/>
  <c r="F20" i="75"/>
  <c r="O19" i="75"/>
  <c r="N19" i="75"/>
  <c r="L19" i="75"/>
  <c r="K19" i="75"/>
  <c r="J19" i="75"/>
  <c r="I19" i="75"/>
  <c r="H19" i="75"/>
  <c r="F19" i="75"/>
  <c r="O18" i="75"/>
  <c r="N18" i="75"/>
  <c r="L18" i="75"/>
  <c r="K18" i="75"/>
  <c r="J18" i="75"/>
  <c r="I18" i="75"/>
  <c r="H18" i="75"/>
  <c r="F18" i="75"/>
  <c r="O17" i="75"/>
  <c r="N17" i="75"/>
  <c r="L17" i="75"/>
  <c r="K17" i="75"/>
  <c r="J17" i="75"/>
  <c r="I17" i="75"/>
  <c r="H17" i="75"/>
  <c r="F17" i="75"/>
  <c r="F24" i="112"/>
  <c r="D24" i="112"/>
  <c r="E24" i="112" s="1"/>
  <c r="C24" i="112"/>
  <c r="F23" i="112"/>
  <c r="H23" i="112" s="1"/>
  <c r="D23" i="112"/>
  <c r="E23" i="112" s="1"/>
  <c r="C23" i="112"/>
  <c r="G22" i="112"/>
  <c r="F22" i="112"/>
  <c r="K22" i="112"/>
  <c r="E22" i="112"/>
  <c r="D22" i="112"/>
  <c r="C22" i="112"/>
  <c r="D21" i="112"/>
  <c r="G20" i="112"/>
  <c r="F20" i="112"/>
  <c r="D20" i="112"/>
  <c r="C20" i="112"/>
  <c r="E20" i="112" s="1"/>
  <c r="G19" i="112"/>
  <c r="F19" i="112"/>
  <c r="H19" i="112" s="1"/>
  <c r="D19" i="112"/>
  <c r="E19" i="112" s="1"/>
  <c r="C19" i="112"/>
  <c r="G18" i="112"/>
  <c r="F18" i="112"/>
  <c r="D18" i="112"/>
  <c r="E18" i="112" s="1"/>
  <c r="C18" i="112"/>
  <c r="K17" i="112"/>
  <c r="G17" i="112"/>
  <c r="F17" i="112"/>
  <c r="H17" i="112" s="1"/>
  <c r="D17" i="112"/>
  <c r="E17" i="112" s="1"/>
  <c r="C17" i="112"/>
  <c r="D16" i="112"/>
  <c r="E16" i="112" s="1"/>
  <c r="C16" i="112"/>
  <c r="L15" i="112"/>
  <c r="K15" i="112"/>
  <c r="M15" i="112" s="1"/>
  <c r="L14" i="112"/>
  <c r="L13" i="112" s="1"/>
  <c r="K14" i="112"/>
  <c r="M14" i="112" s="1"/>
  <c r="G12" i="112"/>
  <c r="F12" i="112"/>
  <c r="D12" i="112"/>
  <c r="E12" i="112" s="1"/>
  <c r="C12" i="112"/>
  <c r="G11" i="112"/>
  <c r="F11" i="112"/>
  <c r="I11" i="112" s="1"/>
  <c r="D11" i="112"/>
  <c r="C11" i="112"/>
  <c r="G10" i="112"/>
  <c r="F10" i="112"/>
  <c r="H10" i="112" s="1"/>
  <c r="D10" i="112"/>
  <c r="E10" i="112" s="1"/>
  <c r="C10" i="112"/>
  <c r="G9" i="112"/>
  <c r="D9" i="112"/>
  <c r="C9" i="112"/>
  <c r="D7" i="112"/>
  <c r="C6" i="112"/>
  <c r="D5" i="112"/>
  <c r="C710" i="116"/>
  <c r="C709" i="116"/>
  <c r="C708" i="116"/>
  <c r="C707" i="116"/>
  <c r="C706" i="116"/>
  <c r="C705" i="116"/>
  <c r="C704" i="116"/>
  <c r="C703" i="116"/>
  <c r="C702" i="116" s="1"/>
  <c r="C701" i="116"/>
  <c r="C700" i="116"/>
  <c r="C699" i="116"/>
  <c r="C698" i="116" s="1"/>
  <c r="C697" i="116"/>
  <c r="C696" i="116"/>
  <c r="C695" i="116"/>
  <c r="C693" i="116" s="1"/>
  <c r="C694" i="116"/>
  <c r="C692" i="116"/>
  <c r="C691" i="116"/>
  <c r="C690" i="116"/>
  <c r="C689" i="116"/>
  <c r="C688" i="116" s="1"/>
  <c r="C687" i="116"/>
  <c r="C686" i="116" s="1"/>
  <c r="C685" i="116"/>
  <c r="C684" i="116" s="1"/>
  <c r="C683" i="116"/>
  <c r="C682" i="116"/>
  <c r="C681" i="116"/>
  <c r="C680" i="116"/>
  <c r="C679" i="116"/>
  <c r="C678" i="116"/>
  <c r="C677" i="116"/>
  <c r="C676" i="116"/>
  <c r="C675" i="116" s="1"/>
  <c r="C674" i="116"/>
  <c r="C673" i="116"/>
  <c r="C672" i="116"/>
  <c r="C671" i="116"/>
  <c r="C670" i="116"/>
  <c r="C669" i="116"/>
  <c r="C668" i="116"/>
  <c r="C667" i="116"/>
  <c r="C666" i="116"/>
  <c r="C665" i="116"/>
  <c r="C664" i="116"/>
  <c r="C662" i="116" s="1"/>
  <c r="C663" i="116"/>
  <c r="C661" i="116"/>
  <c r="C660" i="116"/>
  <c r="C659" i="116"/>
  <c r="C657" i="116"/>
  <c r="C656" i="116"/>
  <c r="C655" i="116"/>
  <c r="C654" i="116"/>
  <c r="C653" i="116"/>
  <c r="Q651" i="116"/>
  <c r="P651" i="116"/>
  <c r="Q650" i="116"/>
  <c r="P649" i="116"/>
  <c r="Q649" i="116" s="1"/>
  <c r="P648" i="116"/>
  <c r="Q648" i="116" s="1"/>
  <c r="P647" i="116"/>
  <c r="Q647" i="116" s="1"/>
  <c r="P646" i="116"/>
  <c r="O645" i="116"/>
  <c r="N645" i="116"/>
  <c r="M645" i="116"/>
  <c r="L645" i="116"/>
  <c r="K645" i="116"/>
  <c r="J645" i="116"/>
  <c r="I645" i="116"/>
  <c r="H645" i="116"/>
  <c r="G645" i="116"/>
  <c r="F645" i="116"/>
  <c r="E645" i="116"/>
  <c r="D645" i="116"/>
  <c r="C645" i="116"/>
  <c r="C639" i="116"/>
  <c r="C638" i="116"/>
  <c r="C637" i="116"/>
  <c r="C636" i="116"/>
  <c r="C635" i="116"/>
  <c r="C634" i="116"/>
  <c r="C632" i="116"/>
  <c r="C631" i="116"/>
  <c r="C630" i="116"/>
  <c r="C629" i="116"/>
  <c r="C628" i="116"/>
  <c r="C627" i="116" s="1"/>
  <c r="C626" i="116"/>
  <c r="C625" i="116"/>
  <c r="C624" i="116"/>
  <c r="C623" i="116"/>
  <c r="C622" i="116" s="1"/>
  <c r="C621" i="116"/>
  <c r="C620" i="116"/>
  <c r="C619" i="116"/>
  <c r="C618" i="116"/>
  <c r="C617" i="116" s="1"/>
  <c r="C616" i="116"/>
  <c r="C615" i="116" s="1"/>
  <c r="C614" i="116"/>
  <c r="C613" i="116" s="1"/>
  <c r="C612" i="116"/>
  <c r="C611" i="116"/>
  <c r="C610" i="116" s="1"/>
  <c r="C609" i="116"/>
  <c r="C608" i="116"/>
  <c r="C607" i="116"/>
  <c r="C606" i="116"/>
  <c r="C605" i="116"/>
  <c r="C604" i="116"/>
  <c r="C603" i="116"/>
  <c r="C602" i="116"/>
  <c r="C601" i="116"/>
  <c r="C600" i="116"/>
  <c r="C599" i="116"/>
  <c r="C598" i="116" s="1"/>
  <c r="C597" i="116"/>
  <c r="C596" i="116"/>
  <c r="C595" i="116"/>
  <c r="C594" i="116"/>
  <c r="C593" i="116"/>
  <c r="C592" i="116"/>
  <c r="C591" i="116" s="1"/>
  <c r="C590" i="116"/>
  <c r="C589" i="116"/>
  <c r="C588" i="116"/>
  <c r="C587" i="116" s="1"/>
  <c r="C586" i="116"/>
  <c r="C582" i="116" s="1"/>
  <c r="C585" i="116"/>
  <c r="C584" i="116"/>
  <c r="C583" i="116"/>
  <c r="Q580" i="116"/>
  <c r="P580" i="116"/>
  <c r="Q579" i="116"/>
  <c r="P578" i="116"/>
  <c r="Q578" i="116" s="1"/>
  <c r="Q577" i="116"/>
  <c r="P577" i="116"/>
  <c r="P576" i="116"/>
  <c r="P575" i="116"/>
  <c r="Q575" i="116" s="1"/>
  <c r="O574" i="116"/>
  <c r="N574" i="116"/>
  <c r="M574" i="116"/>
  <c r="L574" i="116"/>
  <c r="K574" i="116"/>
  <c r="J574" i="116"/>
  <c r="I574" i="116"/>
  <c r="H574" i="116"/>
  <c r="G574" i="116"/>
  <c r="F574" i="116"/>
  <c r="E574" i="116"/>
  <c r="D574" i="116"/>
  <c r="C574" i="116"/>
  <c r="C568" i="116"/>
  <c r="C567" i="116"/>
  <c r="C566" i="116"/>
  <c r="C565" i="116"/>
  <c r="C564" i="116"/>
  <c r="C563" i="116"/>
  <c r="C562" i="116" s="1"/>
  <c r="C561" i="116"/>
  <c r="C560" i="116" s="1"/>
  <c r="C559" i="116"/>
  <c r="C558" i="116"/>
  <c r="C557" i="116"/>
  <c r="C555" i="116"/>
  <c r="C554" i="116"/>
  <c r="C553" i="116"/>
  <c r="C551" i="116" s="1"/>
  <c r="C552" i="116"/>
  <c r="C550" i="116"/>
  <c r="C549" i="116"/>
  <c r="C548" i="116"/>
  <c r="C547" i="116"/>
  <c r="C545" i="116"/>
  <c r="C544" i="116" s="1"/>
  <c r="C543" i="116"/>
  <c r="C542" i="116"/>
  <c r="C541" i="116"/>
  <c r="C539" i="116" s="1"/>
  <c r="C540" i="116"/>
  <c r="C538" i="116"/>
  <c r="C39" i="116" s="1"/>
  <c r="C537" i="116"/>
  <c r="C536" i="116"/>
  <c r="C533" i="116" s="1"/>
  <c r="C535" i="116"/>
  <c r="C534" i="116"/>
  <c r="C532" i="116"/>
  <c r="C531" i="116"/>
  <c r="C530" i="116"/>
  <c r="C529" i="116"/>
  <c r="C527" i="116" s="1"/>
  <c r="C528" i="116"/>
  <c r="C526" i="116"/>
  <c r="C525" i="116"/>
  <c r="C524" i="116"/>
  <c r="C523" i="116"/>
  <c r="C522" i="116"/>
  <c r="C521" i="116"/>
  <c r="C519" i="116"/>
  <c r="C518" i="116"/>
  <c r="C517" i="116"/>
  <c r="C515" i="116"/>
  <c r="C514" i="116"/>
  <c r="C513" i="116"/>
  <c r="C512" i="116"/>
  <c r="C511" i="116" s="1"/>
  <c r="P509" i="116"/>
  <c r="P507" i="116"/>
  <c r="P506" i="116"/>
  <c r="P505" i="116"/>
  <c r="P504" i="116"/>
  <c r="P503" i="116" s="1"/>
  <c r="Q503" i="116" s="1"/>
  <c r="O503" i="116"/>
  <c r="N503" i="116"/>
  <c r="M503" i="116"/>
  <c r="L503" i="116"/>
  <c r="K503" i="116"/>
  <c r="J503" i="116"/>
  <c r="I503" i="116"/>
  <c r="H503" i="116"/>
  <c r="G503" i="116"/>
  <c r="F503" i="116"/>
  <c r="E503" i="116"/>
  <c r="D503" i="116"/>
  <c r="C503" i="116"/>
  <c r="C497" i="116"/>
  <c r="C496" i="116"/>
  <c r="C494" i="116" s="1"/>
  <c r="C495" i="116"/>
  <c r="C493" i="116"/>
  <c r="C492" i="116"/>
  <c r="C491" i="116"/>
  <c r="C490" i="116"/>
  <c r="C489" i="116"/>
  <c r="C488" i="116"/>
  <c r="C487" i="116"/>
  <c r="C486" i="116"/>
  <c r="C485" i="116" s="1"/>
  <c r="C484" i="116"/>
  <c r="C483" i="116"/>
  <c r="C482" i="116"/>
  <c r="C480" i="116" s="1"/>
  <c r="C481" i="116"/>
  <c r="C479" i="116"/>
  <c r="C478" i="116"/>
  <c r="C477" i="116"/>
  <c r="C475" i="116" s="1"/>
  <c r="C476" i="116"/>
  <c r="C474" i="116"/>
  <c r="C473" i="116" s="1"/>
  <c r="C472" i="116"/>
  <c r="C471" i="116" s="1"/>
  <c r="C470" i="116"/>
  <c r="C42" i="116" s="1"/>
  <c r="C469" i="116"/>
  <c r="C467" i="116"/>
  <c r="C466" i="116"/>
  <c r="C465" i="116"/>
  <c r="C464" i="116"/>
  <c r="C462" i="116" s="1"/>
  <c r="C463" i="116"/>
  <c r="C461" i="116"/>
  <c r="C460" i="116"/>
  <c r="C459" i="116"/>
  <c r="C458" i="116"/>
  <c r="C456" i="116" s="1"/>
  <c r="C457" i="116"/>
  <c r="C455" i="116"/>
  <c r="C454" i="116"/>
  <c r="C453" i="116"/>
  <c r="C452" i="116"/>
  <c r="C451" i="116"/>
  <c r="C450" i="116"/>
  <c r="C449" i="116"/>
  <c r="C448" i="116"/>
  <c r="C447" i="116"/>
  <c r="C446" i="116"/>
  <c r="C445" i="116" s="1"/>
  <c r="C444" i="116"/>
  <c r="C440" i="116" s="1"/>
  <c r="C443" i="116"/>
  <c r="C442" i="116"/>
  <c r="C441" i="116"/>
  <c r="P438" i="116"/>
  <c r="P436" i="116"/>
  <c r="P435" i="116"/>
  <c r="P434" i="116"/>
  <c r="P433" i="116"/>
  <c r="O432" i="116"/>
  <c r="N432" i="116"/>
  <c r="M432" i="116"/>
  <c r="L432" i="116"/>
  <c r="K432" i="116"/>
  <c r="J432" i="116"/>
  <c r="I432" i="116"/>
  <c r="H432" i="116"/>
  <c r="G432" i="116"/>
  <c r="F432" i="116"/>
  <c r="E432" i="116"/>
  <c r="D432" i="116"/>
  <c r="C432" i="116"/>
  <c r="C426" i="116"/>
  <c r="C425" i="116"/>
  <c r="C423" i="116" s="1"/>
  <c r="C424" i="116"/>
  <c r="C422" i="116"/>
  <c r="C421" i="116"/>
  <c r="C419" i="116"/>
  <c r="C418" i="116"/>
  <c r="C417" i="116"/>
  <c r="C416" i="116"/>
  <c r="C414" i="116" s="1"/>
  <c r="C415" i="116"/>
  <c r="C413" i="116"/>
  <c r="C412" i="116"/>
  <c r="C411" i="116"/>
  <c r="C410" i="116"/>
  <c r="C409" i="116"/>
  <c r="C408" i="116"/>
  <c r="C407" i="116"/>
  <c r="C406" i="116"/>
  <c r="C405" i="116"/>
  <c r="C404" i="116"/>
  <c r="C403" i="116"/>
  <c r="C402" i="116"/>
  <c r="C401" i="116"/>
  <c r="C400" i="116"/>
  <c r="C399" i="116"/>
  <c r="C398" i="116"/>
  <c r="C397" i="116"/>
  <c r="C396" i="116"/>
  <c r="C395" i="116"/>
  <c r="C394" i="116"/>
  <c r="C393" i="116"/>
  <c r="C392" i="116"/>
  <c r="C391" i="116" s="1"/>
  <c r="C390" i="116"/>
  <c r="C389" i="116"/>
  <c r="C388" i="116"/>
  <c r="C387" i="116"/>
  <c r="C386" i="116"/>
  <c r="C385" i="116"/>
  <c r="C384" i="116"/>
  <c r="C383" i="116"/>
  <c r="C382" i="116"/>
  <c r="C381" i="116"/>
  <c r="C380" i="116"/>
  <c r="C378" i="116" s="1"/>
  <c r="C379" i="116"/>
  <c r="C377" i="116"/>
  <c r="C376" i="116"/>
  <c r="C374" i="116" s="1"/>
  <c r="C375" i="116"/>
  <c r="C373" i="116"/>
  <c r="C372" i="116"/>
  <c r="C371" i="116"/>
  <c r="C370" i="116"/>
  <c r="C369" i="116" s="1"/>
  <c r="P367" i="116"/>
  <c r="P365" i="116"/>
  <c r="P364" i="116"/>
  <c r="P363" i="116"/>
  <c r="P362" i="116"/>
  <c r="P361" i="116"/>
  <c r="Q361" i="116" s="1"/>
  <c r="O361" i="116"/>
  <c r="N361" i="116"/>
  <c r="M361" i="116"/>
  <c r="L361" i="116"/>
  <c r="K361" i="116"/>
  <c r="J361" i="116"/>
  <c r="I361" i="116"/>
  <c r="H361" i="116"/>
  <c r="G361" i="116"/>
  <c r="F361" i="116"/>
  <c r="E361" i="116"/>
  <c r="D361" i="116"/>
  <c r="C361" i="116"/>
  <c r="C355" i="116"/>
  <c r="C354" i="116"/>
  <c r="C353" i="116"/>
  <c r="C352" i="116" s="1"/>
  <c r="C351" i="116"/>
  <c r="C350" i="116"/>
  <c r="C349" i="116"/>
  <c r="C348" i="116"/>
  <c r="C347" i="116"/>
  <c r="C346" i="116"/>
  <c r="C345" i="116"/>
  <c r="C344" i="116"/>
  <c r="C342" i="116"/>
  <c r="C341" i="116"/>
  <c r="C340" i="116"/>
  <c r="C339" i="116"/>
  <c r="C337" i="116"/>
  <c r="C336" i="116"/>
  <c r="C335" i="116"/>
  <c r="C334" i="116"/>
  <c r="C333" i="116" s="1"/>
  <c r="C332" i="116"/>
  <c r="C331" i="116"/>
  <c r="C330" i="116"/>
  <c r="C329" i="116" s="1"/>
  <c r="C328" i="116"/>
  <c r="C326" i="116" s="1"/>
  <c r="C327" i="116"/>
  <c r="C325" i="116"/>
  <c r="C324" i="116"/>
  <c r="C323" i="116"/>
  <c r="C322" i="116"/>
  <c r="C320" i="116" s="1"/>
  <c r="C321" i="116"/>
  <c r="C319" i="116"/>
  <c r="C318" i="116"/>
  <c r="C317" i="116"/>
  <c r="C316" i="116"/>
  <c r="C315" i="116"/>
  <c r="C313" i="116"/>
  <c r="C312" i="116"/>
  <c r="C307" i="116" s="1"/>
  <c r="C311" i="116"/>
  <c r="C310" i="116"/>
  <c r="C309" i="116"/>
  <c r="C308" i="116"/>
  <c r="C306" i="116"/>
  <c r="C305" i="116"/>
  <c r="C304" i="116"/>
  <c r="C302" i="116"/>
  <c r="C301" i="116"/>
  <c r="C300" i="116"/>
  <c r="C298" i="116" s="1"/>
  <c r="C299" i="116"/>
  <c r="P296" i="116"/>
  <c r="P294" i="116"/>
  <c r="P293" i="116"/>
  <c r="P292" i="116"/>
  <c r="P291" i="116"/>
  <c r="O290" i="116"/>
  <c r="N290" i="116"/>
  <c r="M290" i="116"/>
  <c r="L290" i="116"/>
  <c r="K290" i="116"/>
  <c r="J290" i="116"/>
  <c r="I290" i="116"/>
  <c r="H290" i="116"/>
  <c r="C284" i="116"/>
  <c r="C283" i="116"/>
  <c r="C281" i="116" s="1"/>
  <c r="C282" i="116"/>
  <c r="C280" i="116"/>
  <c r="C279" i="116"/>
  <c r="C278" i="116" s="1"/>
  <c r="C277" i="116"/>
  <c r="C276" i="116"/>
  <c r="C275" i="116"/>
  <c r="C274" i="116"/>
  <c r="C273" i="116"/>
  <c r="C272" i="116" s="1"/>
  <c r="C271" i="116"/>
  <c r="C56" i="116" s="1"/>
  <c r="C270" i="116"/>
  <c r="C269" i="116"/>
  <c r="C268" i="116"/>
  <c r="C267" i="116"/>
  <c r="C266" i="116"/>
  <c r="C265" i="116"/>
  <c r="C264" i="116"/>
  <c r="C262" i="116" s="1"/>
  <c r="C263" i="116"/>
  <c r="C261" i="116"/>
  <c r="C260" i="116" s="1"/>
  <c r="C259" i="116"/>
  <c r="C258" i="116" s="1"/>
  <c r="C257" i="116"/>
  <c r="C256" i="116"/>
  <c r="C255" i="116"/>
  <c r="C254" i="116"/>
  <c r="C253" i="116"/>
  <c r="C252" i="116"/>
  <c r="C37" i="116" s="1"/>
  <c r="C251" i="116"/>
  <c r="C250" i="116"/>
  <c r="C248" i="116"/>
  <c r="C247" i="116"/>
  <c r="C246" i="116"/>
  <c r="C245" i="116"/>
  <c r="C244" i="116"/>
  <c r="C242" i="116"/>
  <c r="C241" i="116"/>
  <c r="C240" i="116"/>
  <c r="C239" i="116"/>
  <c r="C238" i="116"/>
  <c r="C237" i="116"/>
  <c r="C236" i="116" s="1"/>
  <c r="C235" i="116"/>
  <c r="C20" i="116" s="1"/>
  <c r="C234" i="116"/>
  <c r="C233" i="116"/>
  <c r="C231" i="116"/>
  <c r="C230" i="116"/>
  <c r="C229" i="116"/>
  <c r="C228" i="116"/>
  <c r="P225" i="116"/>
  <c r="P223" i="116"/>
  <c r="P222" i="116"/>
  <c r="P219" i="116" s="1"/>
  <c r="Q219" i="116" s="1"/>
  <c r="P221" i="116"/>
  <c r="P220" i="116"/>
  <c r="O219" i="116"/>
  <c r="N219" i="116"/>
  <c r="M219" i="116"/>
  <c r="L219" i="116"/>
  <c r="K219" i="116"/>
  <c r="J219" i="116"/>
  <c r="I219" i="116"/>
  <c r="H219" i="116"/>
  <c r="C213" i="116"/>
  <c r="C212" i="116"/>
  <c r="C211" i="116"/>
  <c r="C209" i="116"/>
  <c r="C208" i="116"/>
  <c r="C207" i="116" s="1"/>
  <c r="C206" i="116"/>
  <c r="C205" i="116"/>
  <c r="C204" i="116"/>
  <c r="C203" i="116"/>
  <c r="C202" i="116"/>
  <c r="C200" i="116"/>
  <c r="C199" i="116"/>
  <c r="C198" i="116"/>
  <c r="C197" i="116"/>
  <c r="C196" i="116"/>
  <c r="C195" i="116"/>
  <c r="C194" i="116"/>
  <c r="C193" i="116"/>
  <c r="C191" i="116" s="1"/>
  <c r="C192" i="116"/>
  <c r="C190" i="116"/>
  <c r="C189" i="116"/>
  <c r="C188" i="116"/>
  <c r="C187" i="116"/>
  <c r="C186" i="116"/>
  <c r="C185" i="116"/>
  <c r="C184" i="116"/>
  <c r="C183" i="116"/>
  <c r="C182" i="116"/>
  <c r="C181" i="116"/>
  <c r="C180" i="116"/>
  <c r="C179" i="116"/>
  <c r="C177" i="116"/>
  <c r="C33" i="116" s="1"/>
  <c r="C176" i="116"/>
  <c r="C175" i="116"/>
  <c r="C174" i="116"/>
  <c r="C173" i="116"/>
  <c r="C172" i="116"/>
  <c r="C171" i="116"/>
  <c r="C170" i="116"/>
  <c r="C169" i="116"/>
  <c r="C168" i="116"/>
  <c r="C167" i="116"/>
  <c r="C166" i="116"/>
  <c r="C164" i="116"/>
  <c r="C163" i="116"/>
  <c r="C19" i="116" s="1"/>
  <c r="C162" i="116"/>
  <c r="C160" i="116"/>
  <c r="C159" i="116"/>
  <c r="C158" i="116"/>
  <c r="C157" i="116"/>
  <c r="C156" i="116"/>
  <c r="P154" i="116"/>
  <c r="P152" i="116"/>
  <c r="P151" i="116"/>
  <c r="P150" i="116"/>
  <c r="P149" i="116"/>
  <c r="O148" i="116"/>
  <c r="N148" i="116"/>
  <c r="M148" i="116"/>
  <c r="L148" i="116"/>
  <c r="K148" i="116"/>
  <c r="J148" i="116"/>
  <c r="I148" i="116"/>
  <c r="H148" i="116"/>
  <c r="C142" i="116"/>
  <c r="C141" i="116"/>
  <c r="C140" i="116"/>
  <c r="C139" i="116"/>
  <c r="C138" i="116"/>
  <c r="C137" i="116"/>
  <c r="C135" i="116"/>
  <c r="C133" i="116"/>
  <c r="C132" i="116"/>
  <c r="C131" i="116"/>
  <c r="C129" i="116"/>
  <c r="C128" i="116"/>
  <c r="C127" i="116"/>
  <c r="C54" i="116" s="1"/>
  <c r="C126" i="116"/>
  <c r="C124" i="116"/>
  <c r="C123" i="116"/>
  <c r="C50" i="116" s="1"/>
  <c r="C122" i="116"/>
  <c r="C121" i="116"/>
  <c r="C119" i="116"/>
  <c r="C46" i="116" s="1"/>
  <c r="C45" i="116" s="1"/>
  <c r="C117" i="116"/>
  <c r="C116" i="116"/>
  <c r="C115" i="116"/>
  <c r="C114" i="116"/>
  <c r="C112" i="116"/>
  <c r="C111" i="116"/>
  <c r="C38" i="116" s="1"/>
  <c r="C110" i="116"/>
  <c r="C109" i="116"/>
  <c r="C108" i="116"/>
  <c r="C106" i="116"/>
  <c r="C105" i="116"/>
  <c r="C104" i="116"/>
  <c r="C103" i="116"/>
  <c r="C102" i="116"/>
  <c r="C100" i="116"/>
  <c r="C27" i="116" s="1"/>
  <c r="C99" i="116"/>
  <c r="C26" i="116" s="1"/>
  <c r="C98" i="116"/>
  <c r="C97" i="116"/>
  <c r="C24" i="116" s="1"/>
  <c r="C96" i="116"/>
  <c r="C95" i="116"/>
  <c r="C93" i="116"/>
  <c r="C92" i="116"/>
  <c r="C91" i="116"/>
  <c r="C90" i="116"/>
  <c r="C89" i="116"/>
  <c r="C88" i="116"/>
  <c r="C87" i="116"/>
  <c r="C14" i="116" s="1"/>
  <c r="C86" i="116"/>
  <c r="C85" i="116"/>
  <c r="P83" i="116"/>
  <c r="P81" i="116"/>
  <c r="P80" i="116"/>
  <c r="P79" i="116"/>
  <c r="P78" i="116"/>
  <c r="P77" i="116" s="1"/>
  <c r="Q77" i="116"/>
  <c r="O77" i="116"/>
  <c r="N77" i="116"/>
  <c r="M77" i="116"/>
  <c r="L77" i="116"/>
  <c r="K77" i="116"/>
  <c r="J77" i="116"/>
  <c r="I77" i="116"/>
  <c r="H77" i="116"/>
  <c r="G77" i="116"/>
  <c r="F77" i="116"/>
  <c r="E77" i="116"/>
  <c r="D77" i="116"/>
  <c r="C77" i="116"/>
  <c r="C68" i="116"/>
  <c r="C55" i="116"/>
  <c r="C31" i="116"/>
  <c r="C15" i="116"/>
  <c r="O10" i="116"/>
  <c r="N10" i="116"/>
  <c r="M10" i="116"/>
  <c r="L10" i="116"/>
  <c r="K10" i="116"/>
  <c r="J10" i="116"/>
  <c r="I10" i="116"/>
  <c r="H10" i="116"/>
  <c r="G10" i="116"/>
  <c r="F10" i="116"/>
  <c r="E10" i="116"/>
  <c r="D10" i="116"/>
  <c r="C10" i="116"/>
  <c r="O9" i="116"/>
  <c r="N9" i="116"/>
  <c r="M9" i="116"/>
  <c r="L9" i="116"/>
  <c r="K9" i="116"/>
  <c r="J9" i="116"/>
  <c r="I9" i="116"/>
  <c r="H9" i="116"/>
  <c r="G9" i="116"/>
  <c r="F9" i="116"/>
  <c r="E9" i="116"/>
  <c r="D9" i="116"/>
  <c r="P9" i="116" s="1"/>
  <c r="C9" i="116"/>
  <c r="O8" i="116"/>
  <c r="O4" i="116" s="1"/>
  <c r="N8" i="116"/>
  <c r="M8" i="116"/>
  <c r="L8" i="116"/>
  <c r="K8" i="116"/>
  <c r="J8" i="116"/>
  <c r="I8" i="116"/>
  <c r="H8" i="116"/>
  <c r="G8" i="116"/>
  <c r="F8" i="116"/>
  <c r="E8" i="116"/>
  <c r="D8" i="116"/>
  <c r="C8" i="116"/>
  <c r="O7" i="116"/>
  <c r="N7" i="116"/>
  <c r="M7" i="116"/>
  <c r="L7" i="116"/>
  <c r="K7" i="116"/>
  <c r="J7" i="116"/>
  <c r="I7" i="116"/>
  <c r="H7" i="116"/>
  <c r="G7" i="116"/>
  <c r="F7" i="116"/>
  <c r="E7" i="116"/>
  <c r="D7" i="116"/>
  <c r="C7" i="116"/>
  <c r="O6" i="116"/>
  <c r="N6" i="116"/>
  <c r="M6" i="116"/>
  <c r="L6" i="116"/>
  <c r="L4" i="116" s="1"/>
  <c r="K6" i="116"/>
  <c r="J6" i="116"/>
  <c r="I6" i="116"/>
  <c r="H6" i="116"/>
  <c r="G6" i="116"/>
  <c r="F6" i="116"/>
  <c r="E6" i="116"/>
  <c r="D6" i="116"/>
  <c r="P6" i="116" s="1"/>
  <c r="C6" i="116"/>
  <c r="O5" i="116"/>
  <c r="N5" i="116"/>
  <c r="N4" i="116" s="1"/>
  <c r="M5" i="116"/>
  <c r="L5" i="116"/>
  <c r="K5" i="116"/>
  <c r="K4" i="116" s="1"/>
  <c r="J5" i="116"/>
  <c r="I5" i="116"/>
  <c r="H5" i="116"/>
  <c r="G5" i="116"/>
  <c r="F5" i="116"/>
  <c r="E5" i="116"/>
  <c r="D5" i="116"/>
  <c r="C5" i="116"/>
  <c r="J4" i="116"/>
  <c r="H4" i="116"/>
  <c r="A1" i="116"/>
  <c r="D13" i="119"/>
  <c r="D12" i="119"/>
  <c r="D10" i="119"/>
  <c r="B6" i="119"/>
  <c r="A1" i="119"/>
  <c r="M676" i="113"/>
  <c r="L676" i="113"/>
  <c r="H676" i="113"/>
  <c r="G676" i="113"/>
  <c r="F676" i="113"/>
  <c r="M675" i="113"/>
  <c r="L675" i="113"/>
  <c r="H675" i="113"/>
  <c r="G675" i="113"/>
  <c r="F675" i="113"/>
  <c r="M674" i="113"/>
  <c r="L674" i="113"/>
  <c r="H674" i="113"/>
  <c r="G674" i="113"/>
  <c r="F674" i="113"/>
  <c r="E673" i="113"/>
  <c r="L673" i="113" s="1"/>
  <c r="D673" i="113"/>
  <c r="M673" i="113" s="1"/>
  <c r="M672" i="113"/>
  <c r="L672" i="113"/>
  <c r="G672" i="113"/>
  <c r="F672" i="113"/>
  <c r="M671" i="113"/>
  <c r="L671" i="113"/>
  <c r="G671" i="113"/>
  <c r="F671" i="113"/>
  <c r="M670" i="113"/>
  <c r="E670" i="113"/>
  <c r="L670" i="113" s="1"/>
  <c r="D670" i="113"/>
  <c r="M669" i="113"/>
  <c r="L669" i="113"/>
  <c r="G669" i="113"/>
  <c r="G668" i="113" s="1"/>
  <c r="F669" i="113"/>
  <c r="F668" i="113" s="1"/>
  <c r="E668" i="113"/>
  <c r="L668" i="113" s="1"/>
  <c r="D668" i="113"/>
  <c r="M668" i="113" s="1"/>
  <c r="M667" i="113"/>
  <c r="L667" i="113"/>
  <c r="H667" i="113"/>
  <c r="G667" i="113"/>
  <c r="F667" i="113"/>
  <c r="M666" i="113"/>
  <c r="L666" i="113"/>
  <c r="G666" i="113"/>
  <c r="F666" i="113"/>
  <c r="M665" i="113"/>
  <c r="L665" i="113"/>
  <c r="H665" i="113"/>
  <c r="G665" i="113"/>
  <c r="F665" i="113"/>
  <c r="M664" i="113"/>
  <c r="L664" i="113"/>
  <c r="H664" i="113"/>
  <c r="G664" i="113"/>
  <c r="F664" i="113"/>
  <c r="E663" i="113"/>
  <c r="L663" i="113" s="1"/>
  <c r="D663" i="113"/>
  <c r="M663" i="113" s="1"/>
  <c r="M662" i="113"/>
  <c r="L662" i="113"/>
  <c r="H662" i="113"/>
  <c r="G662" i="113"/>
  <c r="F662" i="113"/>
  <c r="M661" i="113"/>
  <c r="L661" i="113"/>
  <c r="H661" i="113"/>
  <c r="G661" i="113"/>
  <c r="F661" i="113"/>
  <c r="M660" i="113"/>
  <c r="L660" i="113"/>
  <c r="H660" i="113"/>
  <c r="G660" i="113"/>
  <c r="F660" i="113"/>
  <c r="M659" i="113"/>
  <c r="L659" i="113"/>
  <c r="H659" i="113"/>
  <c r="G659" i="113"/>
  <c r="F659" i="113"/>
  <c r="E658" i="113"/>
  <c r="L658" i="113" s="1"/>
  <c r="D658" i="113"/>
  <c r="M658" i="113" s="1"/>
  <c r="M657" i="113"/>
  <c r="L657" i="113"/>
  <c r="H657" i="113"/>
  <c r="G657" i="113"/>
  <c r="F657" i="113"/>
  <c r="M656" i="113"/>
  <c r="L656" i="113"/>
  <c r="H656" i="113"/>
  <c r="G656" i="113"/>
  <c r="F656" i="113"/>
  <c r="M655" i="113"/>
  <c r="L655" i="113"/>
  <c r="H655" i="113"/>
  <c r="G655" i="113"/>
  <c r="F655" i="113"/>
  <c r="M654" i="113"/>
  <c r="L654" i="113"/>
  <c r="H654" i="113"/>
  <c r="G654" i="113"/>
  <c r="F654" i="113"/>
  <c r="L653" i="113"/>
  <c r="E653" i="113"/>
  <c r="D653" i="113"/>
  <c r="M653" i="113" s="1"/>
  <c r="M652" i="113"/>
  <c r="L652" i="113"/>
  <c r="G652" i="113"/>
  <c r="G651" i="113" s="1"/>
  <c r="F652" i="113"/>
  <c r="F651" i="113" s="1"/>
  <c r="L651" i="113"/>
  <c r="E651" i="113"/>
  <c r="D651" i="113"/>
  <c r="M651" i="113" s="1"/>
  <c r="M650" i="113"/>
  <c r="L650" i="113"/>
  <c r="G650" i="113"/>
  <c r="G649" i="113" s="1"/>
  <c r="F650" i="113"/>
  <c r="F649" i="113" s="1"/>
  <c r="M649" i="113"/>
  <c r="L649" i="113"/>
  <c r="E649" i="113"/>
  <c r="D649" i="113"/>
  <c r="M648" i="113"/>
  <c r="L648" i="113"/>
  <c r="G648" i="113"/>
  <c r="G646" i="113" s="1"/>
  <c r="F648" i="113"/>
  <c r="M647" i="113"/>
  <c r="L647" i="113"/>
  <c r="G647" i="113"/>
  <c r="F647" i="113"/>
  <c r="E646" i="113"/>
  <c r="L646" i="113" s="1"/>
  <c r="D646" i="113"/>
  <c r="M646" i="113" s="1"/>
  <c r="M645" i="113"/>
  <c r="L645" i="113"/>
  <c r="H645" i="113"/>
  <c r="G645" i="113"/>
  <c r="F645" i="113"/>
  <c r="M644" i="113"/>
  <c r="L644" i="113"/>
  <c r="H644" i="113"/>
  <c r="G644" i="113"/>
  <c r="F644" i="113"/>
  <c r="M643" i="113"/>
  <c r="L643" i="113"/>
  <c r="H643" i="113"/>
  <c r="G643" i="113"/>
  <c r="F643" i="113"/>
  <c r="M642" i="113"/>
  <c r="L642" i="113"/>
  <c r="H642" i="113"/>
  <c r="G642" i="113"/>
  <c r="F642" i="113"/>
  <c r="M641" i="113"/>
  <c r="L641" i="113"/>
  <c r="H641" i="113"/>
  <c r="G641" i="113"/>
  <c r="F641" i="113"/>
  <c r="L640" i="113"/>
  <c r="E640" i="113"/>
  <c r="D640" i="113"/>
  <c r="M640" i="113" s="1"/>
  <c r="M639" i="113"/>
  <c r="L639" i="113"/>
  <c r="H639" i="113"/>
  <c r="G639" i="113"/>
  <c r="F639" i="113"/>
  <c r="M638" i="113"/>
  <c r="L638" i="113"/>
  <c r="H638" i="113"/>
  <c r="G638" i="113"/>
  <c r="F638" i="113"/>
  <c r="M637" i="113"/>
  <c r="L637" i="113"/>
  <c r="H637" i="113"/>
  <c r="G637" i="113"/>
  <c r="F637" i="113"/>
  <c r="M636" i="113"/>
  <c r="L636" i="113"/>
  <c r="H636" i="113"/>
  <c r="G636" i="113"/>
  <c r="F636" i="113"/>
  <c r="M635" i="113"/>
  <c r="L635" i="113"/>
  <c r="G635" i="113"/>
  <c r="F635" i="113"/>
  <c r="E634" i="113"/>
  <c r="L634" i="113" s="1"/>
  <c r="D634" i="113"/>
  <c r="M634" i="113" s="1"/>
  <c r="M633" i="113"/>
  <c r="L633" i="113"/>
  <c r="G633" i="113"/>
  <c r="F633" i="113"/>
  <c r="M632" i="113"/>
  <c r="L632" i="113"/>
  <c r="G632" i="113"/>
  <c r="F632" i="113"/>
  <c r="M631" i="113"/>
  <c r="L631" i="113"/>
  <c r="G631" i="113"/>
  <c r="F631" i="113"/>
  <c r="M630" i="113"/>
  <c r="L630" i="113"/>
  <c r="H630" i="113"/>
  <c r="G630" i="113"/>
  <c r="F630" i="113"/>
  <c r="M629" i="113"/>
  <c r="L629" i="113"/>
  <c r="H629" i="113"/>
  <c r="G629" i="113"/>
  <c r="F629" i="113"/>
  <c r="M628" i="113"/>
  <c r="L628" i="113"/>
  <c r="H628" i="113"/>
  <c r="G628" i="113"/>
  <c r="F628" i="113"/>
  <c r="E627" i="113"/>
  <c r="L627" i="113" s="1"/>
  <c r="D627" i="113"/>
  <c r="M627" i="113" s="1"/>
  <c r="M626" i="113"/>
  <c r="L626" i="113"/>
  <c r="H626" i="113"/>
  <c r="G626" i="113"/>
  <c r="F626" i="113"/>
  <c r="M625" i="113"/>
  <c r="L625" i="113"/>
  <c r="H625" i="113"/>
  <c r="G625" i="113"/>
  <c r="F625" i="113"/>
  <c r="M624" i="113"/>
  <c r="L624" i="113"/>
  <c r="H624" i="113"/>
  <c r="G624" i="113"/>
  <c r="F624" i="113"/>
  <c r="L623" i="113"/>
  <c r="E623" i="113"/>
  <c r="D623" i="113"/>
  <c r="M623" i="113" s="1"/>
  <c r="M622" i="113"/>
  <c r="L622" i="113"/>
  <c r="H622" i="113"/>
  <c r="G622" i="113"/>
  <c r="F622" i="113"/>
  <c r="M621" i="113"/>
  <c r="L621" i="113"/>
  <c r="H621" i="113"/>
  <c r="G621" i="113"/>
  <c r="F621" i="113"/>
  <c r="M620" i="113"/>
  <c r="L620" i="113"/>
  <c r="H620" i="113"/>
  <c r="G620" i="113"/>
  <c r="F620" i="113"/>
  <c r="M619" i="113"/>
  <c r="L619" i="113"/>
  <c r="H619" i="113"/>
  <c r="G619" i="113"/>
  <c r="F619" i="113"/>
  <c r="L618" i="113"/>
  <c r="E618" i="113"/>
  <c r="D618" i="113"/>
  <c r="D617" i="113" s="1"/>
  <c r="M616" i="113"/>
  <c r="L616" i="113"/>
  <c r="H616" i="113"/>
  <c r="M615" i="113"/>
  <c r="L615" i="113"/>
  <c r="K615" i="113"/>
  <c r="J615" i="113"/>
  <c r="I615" i="113"/>
  <c r="M608" i="113"/>
  <c r="L608" i="113"/>
  <c r="F608" i="113"/>
  <c r="M607" i="113"/>
  <c r="L607" i="113"/>
  <c r="H607" i="113"/>
  <c r="M606" i="113"/>
  <c r="L606" i="113"/>
  <c r="G606" i="113"/>
  <c r="F606" i="113"/>
  <c r="E605" i="113"/>
  <c r="L605" i="113" s="1"/>
  <c r="D605" i="113"/>
  <c r="M605" i="113" s="1"/>
  <c r="M604" i="113"/>
  <c r="L604" i="113"/>
  <c r="H604" i="113"/>
  <c r="F604" i="113"/>
  <c r="M603" i="113"/>
  <c r="L603" i="113"/>
  <c r="F603" i="113"/>
  <c r="M602" i="113"/>
  <c r="L602" i="113"/>
  <c r="E602" i="113"/>
  <c r="D602" i="113"/>
  <c r="M601" i="113"/>
  <c r="L601" i="113"/>
  <c r="H601" i="113"/>
  <c r="G601" i="113"/>
  <c r="G600" i="113" s="1"/>
  <c r="F601" i="113"/>
  <c r="F600" i="113" s="1"/>
  <c r="M600" i="113"/>
  <c r="L600" i="113"/>
  <c r="E600" i="113"/>
  <c r="D600" i="113"/>
  <c r="M599" i="113"/>
  <c r="L599" i="113"/>
  <c r="H599" i="113"/>
  <c r="G599" i="113"/>
  <c r="F599" i="113"/>
  <c r="M598" i="113"/>
  <c r="L598" i="113"/>
  <c r="F598" i="113"/>
  <c r="M597" i="113"/>
  <c r="L597" i="113"/>
  <c r="M596" i="113"/>
  <c r="L596" i="113"/>
  <c r="L595" i="113"/>
  <c r="E595" i="113"/>
  <c r="D595" i="113"/>
  <c r="M595" i="113" s="1"/>
  <c r="M594" i="113"/>
  <c r="L594" i="113"/>
  <c r="F594" i="113"/>
  <c r="M593" i="113"/>
  <c r="L593" i="113"/>
  <c r="H593" i="113"/>
  <c r="G593" i="113"/>
  <c r="F593" i="113"/>
  <c r="M592" i="113"/>
  <c r="L592" i="113"/>
  <c r="H592" i="113"/>
  <c r="G592" i="113"/>
  <c r="F592" i="113"/>
  <c r="M591" i="113"/>
  <c r="L591" i="113"/>
  <c r="H591" i="113"/>
  <c r="G591" i="113"/>
  <c r="E590" i="113"/>
  <c r="L590" i="113" s="1"/>
  <c r="D590" i="113"/>
  <c r="M590" i="113" s="1"/>
  <c r="M589" i="113"/>
  <c r="L589" i="113"/>
  <c r="H589" i="113"/>
  <c r="G589" i="113"/>
  <c r="M588" i="113"/>
  <c r="L588" i="113"/>
  <c r="H588" i="113"/>
  <c r="G588" i="113"/>
  <c r="F588" i="113"/>
  <c r="M587" i="113"/>
  <c r="L587" i="113"/>
  <c r="H587" i="113"/>
  <c r="G587" i="113"/>
  <c r="F587" i="113"/>
  <c r="M586" i="113"/>
  <c r="L586" i="113"/>
  <c r="H586" i="113"/>
  <c r="G586" i="113"/>
  <c r="F586" i="113"/>
  <c r="E585" i="113"/>
  <c r="L585" i="113" s="1"/>
  <c r="D585" i="113"/>
  <c r="M585" i="113" s="1"/>
  <c r="M584" i="113"/>
  <c r="L584" i="113"/>
  <c r="H584" i="113"/>
  <c r="H583" i="113" s="1"/>
  <c r="G584" i="113"/>
  <c r="F584" i="113"/>
  <c r="F583" i="113" s="1"/>
  <c r="M583" i="113"/>
  <c r="E583" i="113"/>
  <c r="L583" i="113" s="1"/>
  <c r="D583" i="113"/>
  <c r="M582" i="113"/>
  <c r="L582" i="113"/>
  <c r="F582" i="113"/>
  <c r="F581" i="113" s="1"/>
  <c r="E581" i="113"/>
  <c r="L581" i="113" s="1"/>
  <c r="D581" i="113"/>
  <c r="M581" i="113" s="1"/>
  <c r="M580" i="113"/>
  <c r="L580" i="113"/>
  <c r="H580" i="113"/>
  <c r="M579" i="113"/>
  <c r="L579" i="113"/>
  <c r="F579" i="113"/>
  <c r="E578" i="113"/>
  <c r="L578" i="113" s="1"/>
  <c r="D578" i="113"/>
  <c r="M578" i="113" s="1"/>
  <c r="M577" i="113"/>
  <c r="L577" i="113"/>
  <c r="F577" i="113"/>
  <c r="M576" i="113"/>
  <c r="L576" i="113"/>
  <c r="H576" i="113"/>
  <c r="G576" i="113"/>
  <c r="F576" i="113"/>
  <c r="M575" i="113"/>
  <c r="L575" i="113"/>
  <c r="H575" i="113"/>
  <c r="G575" i="113"/>
  <c r="F575" i="113"/>
  <c r="M574" i="113"/>
  <c r="L574" i="113"/>
  <c r="H574" i="113"/>
  <c r="G574" i="113"/>
  <c r="F574" i="113"/>
  <c r="M573" i="113"/>
  <c r="L573" i="113"/>
  <c r="H573" i="113"/>
  <c r="L572" i="113"/>
  <c r="E572" i="113"/>
  <c r="D572" i="113"/>
  <c r="M572" i="113" s="1"/>
  <c r="M571" i="113"/>
  <c r="L571" i="113"/>
  <c r="H571" i="113"/>
  <c r="G571" i="113"/>
  <c r="F571" i="113"/>
  <c r="M570" i="113"/>
  <c r="L570" i="113"/>
  <c r="H570" i="113"/>
  <c r="G570" i="113"/>
  <c r="F570" i="113"/>
  <c r="M569" i="113"/>
  <c r="L569" i="113"/>
  <c r="H569" i="113"/>
  <c r="G569" i="113"/>
  <c r="F569" i="113"/>
  <c r="M568" i="113"/>
  <c r="L568" i="113"/>
  <c r="G568" i="113"/>
  <c r="F568" i="113"/>
  <c r="M567" i="113"/>
  <c r="L567" i="113"/>
  <c r="H567" i="113"/>
  <c r="G567" i="113"/>
  <c r="F567" i="113"/>
  <c r="L566" i="113"/>
  <c r="E566" i="113"/>
  <c r="D566" i="113"/>
  <c r="M566" i="113" s="1"/>
  <c r="M565" i="113"/>
  <c r="L565" i="113"/>
  <c r="G565" i="113"/>
  <c r="F565" i="113"/>
  <c r="M564" i="113"/>
  <c r="L564" i="113"/>
  <c r="H564" i="113"/>
  <c r="G564" i="113"/>
  <c r="F564" i="113"/>
  <c r="M563" i="113"/>
  <c r="L563" i="113"/>
  <c r="H563" i="113"/>
  <c r="G563" i="113"/>
  <c r="F563" i="113"/>
  <c r="M562" i="113"/>
  <c r="L562" i="113"/>
  <c r="G562" i="113"/>
  <c r="F562" i="113"/>
  <c r="M561" i="113"/>
  <c r="L561" i="113"/>
  <c r="H561" i="113"/>
  <c r="G561" i="113"/>
  <c r="M560" i="113"/>
  <c r="L560" i="113"/>
  <c r="M559" i="113"/>
  <c r="E559" i="113"/>
  <c r="E549" i="113" s="1"/>
  <c r="D559" i="113"/>
  <c r="M558" i="113"/>
  <c r="L558" i="113"/>
  <c r="H558" i="113"/>
  <c r="G558" i="113"/>
  <c r="F558" i="113"/>
  <c r="M557" i="113"/>
  <c r="L557" i="113"/>
  <c r="F557" i="113"/>
  <c r="M556" i="113"/>
  <c r="L556" i="113"/>
  <c r="H556" i="113"/>
  <c r="G556" i="113"/>
  <c r="F556" i="113"/>
  <c r="M555" i="113"/>
  <c r="L555" i="113"/>
  <c r="E555" i="113"/>
  <c r="D555" i="113"/>
  <c r="M554" i="113"/>
  <c r="L554" i="113"/>
  <c r="H554" i="113"/>
  <c r="G554" i="113"/>
  <c r="F554" i="113"/>
  <c r="M553" i="113"/>
  <c r="L553" i="113"/>
  <c r="H553" i="113"/>
  <c r="G553" i="113"/>
  <c r="F553" i="113"/>
  <c r="M552" i="113"/>
  <c r="L552" i="113"/>
  <c r="H552" i="113"/>
  <c r="F552" i="113"/>
  <c r="M551" i="113"/>
  <c r="L551" i="113"/>
  <c r="H551" i="113"/>
  <c r="G551" i="113"/>
  <c r="F551" i="113"/>
  <c r="E550" i="113"/>
  <c r="L550" i="113" s="1"/>
  <c r="D550" i="113"/>
  <c r="M550" i="113" s="1"/>
  <c r="M548" i="113"/>
  <c r="M547" i="113"/>
  <c r="L547" i="113"/>
  <c r="K547" i="113"/>
  <c r="J547" i="113"/>
  <c r="I547" i="113"/>
  <c r="M540" i="113"/>
  <c r="L540" i="113"/>
  <c r="H540" i="113"/>
  <c r="G540" i="113"/>
  <c r="F540" i="113"/>
  <c r="M539" i="113"/>
  <c r="L539" i="113"/>
  <c r="H539" i="113"/>
  <c r="F539" i="113"/>
  <c r="M538" i="113"/>
  <c r="L538" i="113"/>
  <c r="H538" i="113"/>
  <c r="G538" i="113"/>
  <c r="F538" i="113"/>
  <c r="L537" i="113"/>
  <c r="E537" i="113"/>
  <c r="D537" i="113"/>
  <c r="M537" i="113" s="1"/>
  <c r="M536" i="113"/>
  <c r="L536" i="113"/>
  <c r="H536" i="113"/>
  <c r="F536" i="113"/>
  <c r="M535" i="113"/>
  <c r="L535" i="113"/>
  <c r="H535" i="113"/>
  <c r="M534" i="113"/>
  <c r="L534" i="113"/>
  <c r="E534" i="113"/>
  <c r="D534" i="113"/>
  <c r="M533" i="113"/>
  <c r="L533" i="113"/>
  <c r="H533" i="113"/>
  <c r="H532" i="113" s="1"/>
  <c r="G533" i="113"/>
  <c r="G532" i="113" s="1"/>
  <c r="F533" i="113"/>
  <c r="F532" i="113" s="1"/>
  <c r="E532" i="113"/>
  <c r="L532" i="113" s="1"/>
  <c r="D532" i="113"/>
  <c r="M532" i="113" s="1"/>
  <c r="M531" i="113"/>
  <c r="L531" i="113"/>
  <c r="H531" i="113"/>
  <c r="G531" i="113"/>
  <c r="F531" i="113"/>
  <c r="M530" i="113"/>
  <c r="L530" i="113"/>
  <c r="H530" i="113"/>
  <c r="F530" i="113"/>
  <c r="M529" i="113"/>
  <c r="L529" i="113"/>
  <c r="M528" i="113"/>
  <c r="L528" i="113"/>
  <c r="M527" i="113"/>
  <c r="E527" i="113"/>
  <c r="L527" i="113" s="1"/>
  <c r="D527" i="113"/>
  <c r="M526" i="113"/>
  <c r="L526" i="113"/>
  <c r="G526" i="113"/>
  <c r="M525" i="113"/>
  <c r="L525" i="113"/>
  <c r="G525" i="113"/>
  <c r="F525" i="113"/>
  <c r="M524" i="113"/>
  <c r="L524" i="113"/>
  <c r="H524" i="113"/>
  <c r="G524" i="113"/>
  <c r="F524" i="113"/>
  <c r="M523" i="113"/>
  <c r="L523" i="113"/>
  <c r="H523" i="113"/>
  <c r="G523" i="113"/>
  <c r="L522" i="113"/>
  <c r="E522" i="113"/>
  <c r="D522" i="113"/>
  <c r="M522" i="113" s="1"/>
  <c r="M521" i="113"/>
  <c r="L521" i="113"/>
  <c r="H521" i="113"/>
  <c r="G521" i="113"/>
  <c r="F521" i="113"/>
  <c r="M520" i="113"/>
  <c r="L520" i="113"/>
  <c r="H520" i="113"/>
  <c r="G520" i="113"/>
  <c r="F520" i="113"/>
  <c r="M519" i="113"/>
  <c r="L519" i="113"/>
  <c r="H519" i="113"/>
  <c r="G519" i="113"/>
  <c r="F519" i="113"/>
  <c r="M518" i="113"/>
  <c r="L518" i="113"/>
  <c r="H518" i="113"/>
  <c r="G518" i="113"/>
  <c r="F518" i="113"/>
  <c r="L517" i="113"/>
  <c r="E517" i="113"/>
  <c r="D517" i="113"/>
  <c r="M517" i="113" s="1"/>
  <c r="M516" i="113"/>
  <c r="L516" i="113"/>
  <c r="H516" i="113"/>
  <c r="H515" i="113" s="1"/>
  <c r="G516" i="113"/>
  <c r="G515" i="113" s="1"/>
  <c r="F516" i="113"/>
  <c r="E515" i="113"/>
  <c r="L515" i="113" s="1"/>
  <c r="D515" i="113"/>
  <c r="M515" i="113" s="1"/>
  <c r="M514" i="113"/>
  <c r="L514" i="113"/>
  <c r="H514" i="113"/>
  <c r="H513" i="113" s="1"/>
  <c r="E513" i="113"/>
  <c r="L513" i="113" s="1"/>
  <c r="D513" i="113"/>
  <c r="M513" i="113" s="1"/>
  <c r="M512" i="113"/>
  <c r="L512" i="113"/>
  <c r="H512" i="113"/>
  <c r="F512" i="113"/>
  <c r="M511" i="113"/>
  <c r="L511" i="113"/>
  <c r="F511" i="113"/>
  <c r="E510" i="113"/>
  <c r="L510" i="113" s="1"/>
  <c r="D510" i="113"/>
  <c r="M510" i="113" s="1"/>
  <c r="M509" i="113"/>
  <c r="L509" i="113"/>
  <c r="M508" i="113"/>
  <c r="L508" i="113"/>
  <c r="H508" i="113"/>
  <c r="G508" i="113"/>
  <c r="F508" i="113"/>
  <c r="M507" i="113"/>
  <c r="L507" i="113"/>
  <c r="G507" i="113"/>
  <c r="F507" i="113"/>
  <c r="M506" i="113"/>
  <c r="L506" i="113"/>
  <c r="H506" i="113"/>
  <c r="G506" i="113"/>
  <c r="F506" i="113"/>
  <c r="M505" i="113"/>
  <c r="L505" i="113"/>
  <c r="G505" i="113"/>
  <c r="M504" i="113"/>
  <c r="L504" i="113"/>
  <c r="E504" i="113"/>
  <c r="D504" i="113"/>
  <c r="M503" i="113"/>
  <c r="L503" i="113"/>
  <c r="H503" i="113"/>
  <c r="G503" i="113"/>
  <c r="F503" i="113"/>
  <c r="M502" i="113"/>
  <c r="L502" i="113"/>
  <c r="G502" i="113"/>
  <c r="F502" i="113"/>
  <c r="M501" i="113"/>
  <c r="L501" i="113"/>
  <c r="H501" i="113"/>
  <c r="G501" i="113"/>
  <c r="F501" i="113"/>
  <c r="M500" i="113"/>
  <c r="L500" i="113"/>
  <c r="H500" i="113"/>
  <c r="G500" i="113"/>
  <c r="M499" i="113"/>
  <c r="L499" i="113"/>
  <c r="H499" i="113"/>
  <c r="G499" i="113"/>
  <c r="F499" i="113"/>
  <c r="M498" i="113"/>
  <c r="E498" i="113"/>
  <c r="E481" i="113" s="1"/>
  <c r="D498" i="113"/>
  <c r="M497" i="113"/>
  <c r="L497" i="113"/>
  <c r="G497" i="113"/>
  <c r="M496" i="113"/>
  <c r="L496" i="113"/>
  <c r="H496" i="113"/>
  <c r="G496" i="113"/>
  <c r="F496" i="113"/>
  <c r="M495" i="113"/>
  <c r="L495" i="113"/>
  <c r="H495" i="113"/>
  <c r="G495" i="113"/>
  <c r="M494" i="113"/>
  <c r="L494" i="113"/>
  <c r="H494" i="113"/>
  <c r="G494" i="113"/>
  <c r="F494" i="113"/>
  <c r="M493" i="113"/>
  <c r="L493" i="113"/>
  <c r="H493" i="113"/>
  <c r="M492" i="113"/>
  <c r="L492" i="113"/>
  <c r="H492" i="113"/>
  <c r="F492" i="113"/>
  <c r="M491" i="113"/>
  <c r="L491" i="113"/>
  <c r="E491" i="113"/>
  <c r="D491" i="113"/>
  <c r="D481" i="113" s="1"/>
  <c r="M490" i="113"/>
  <c r="L490" i="113"/>
  <c r="H490" i="113"/>
  <c r="G490" i="113"/>
  <c r="F490" i="113"/>
  <c r="M489" i="113"/>
  <c r="L489" i="113"/>
  <c r="H489" i="113"/>
  <c r="F489" i="113"/>
  <c r="M488" i="113"/>
  <c r="L488" i="113"/>
  <c r="H488" i="113"/>
  <c r="G488" i="113"/>
  <c r="F488" i="113"/>
  <c r="L487" i="113"/>
  <c r="E487" i="113"/>
  <c r="D487" i="113"/>
  <c r="M487" i="113" s="1"/>
  <c r="M486" i="113"/>
  <c r="L486" i="113"/>
  <c r="H486" i="113"/>
  <c r="G486" i="113"/>
  <c r="F486" i="113"/>
  <c r="M485" i="113"/>
  <c r="L485" i="113"/>
  <c r="G485" i="113"/>
  <c r="F485" i="113"/>
  <c r="M484" i="113"/>
  <c r="L484" i="113"/>
  <c r="F484" i="113"/>
  <c r="M483" i="113"/>
  <c r="L483" i="113"/>
  <c r="H483" i="113"/>
  <c r="G483" i="113"/>
  <c r="F483" i="113"/>
  <c r="L482" i="113"/>
  <c r="E482" i="113"/>
  <c r="D482" i="113"/>
  <c r="M482" i="113" s="1"/>
  <c r="M480" i="113"/>
  <c r="L480" i="113"/>
  <c r="M479" i="113"/>
  <c r="L479" i="113"/>
  <c r="K479" i="113"/>
  <c r="J479" i="113"/>
  <c r="I479" i="113"/>
  <c r="M473" i="113"/>
  <c r="L473" i="113"/>
  <c r="G473" i="113"/>
  <c r="F473" i="113"/>
  <c r="M472" i="113"/>
  <c r="L472" i="113"/>
  <c r="H472" i="113"/>
  <c r="F472" i="113"/>
  <c r="M471" i="113"/>
  <c r="L471" i="113"/>
  <c r="H471" i="113"/>
  <c r="F471" i="113"/>
  <c r="L470" i="113"/>
  <c r="E470" i="113"/>
  <c r="D470" i="113"/>
  <c r="M470" i="113" s="1"/>
  <c r="M469" i="113"/>
  <c r="L469" i="113"/>
  <c r="H469" i="113"/>
  <c r="M468" i="113"/>
  <c r="L468" i="113"/>
  <c r="H468" i="113"/>
  <c r="L467" i="113"/>
  <c r="E467" i="113"/>
  <c r="D467" i="113"/>
  <c r="M467" i="113" s="1"/>
  <c r="M466" i="113"/>
  <c r="L466" i="113"/>
  <c r="H466" i="113"/>
  <c r="G466" i="113"/>
  <c r="F466" i="113"/>
  <c r="F465" i="113" s="1"/>
  <c r="E465" i="113"/>
  <c r="L465" i="113" s="1"/>
  <c r="D465" i="113"/>
  <c r="M465" i="113" s="1"/>
  <c r="M464" i="113"/>
  <c r="L464" i="113"/>
  <c r="H464" i="113"/>
  <c r="G464" i="113"/>
  <c r="F464" i="113"/>
  <c r="M463" i="113"/>
  <c r="L463" i="113"/>
  <c r="H463" i="113"/>
  <c r="M462" i="113"/>
  <c r="L462" i="113"/>
  <c r="H462" i="113"/>
  <c r="M461" i="113"/>
  <c r="L461" i="113"/>
  <c r="H461" i="113"/>
  <c r="G461" i="113"/>
  <c r="E460" i="113"/>
  <c r="L460" i="113" s="1"/>
  <c r="D460" i="113"/>
  <c r="M460" i="113" s="1"/>
  <c r="M459" i="113"/>
  <c r="L459" i="113"/>
  <c r="H459" i="113"/>
  <c r="G459" i="113"/>
  <c r="M458" i="113"/>
  <c r="L458" i="113"/>
  <c r="G458" i="113"/>
  <c r="F458" i="113"/>
  <c r="M457" i="113"/>
  <c r="L457" i="113"/>
  <c r="G457" i="113"/>
  <c r="F457" i="113"/>
  <c r="M456" i="113"/>
  <c r="L456" i="113"/>
  <c r="H456" i="113"/>
  <c r="G456" i="113"/>
  <c r="F456" i="113"/>
  <c r="E455" i="113"/>
  <c r="L455" i="113" s="1"/>
  <c r="D455" i="113"/>
  <c r="M455" i="113" s="1"/>
  <c r="M454" i="113"/>
  <c r="L454" i="113"/>
  <c r="G454" i="113"/>
  <c r="F454" i="113"/>
  <c r="M453" i="113"/>
  <c r="L453" i="113"/>
  <c r="H453" i="113"/>
  <c r="G453" i="113"/>
  <c r="F453" i="113"/>
  <c r="M452" i="113"/>
  <c r="L452" i="113"/>
  <c r="H452" i="113"/>
  <c r="F452" i="113"/>
  <c r="M451" i="113"/>
  <c r="L451" i="113"/>
  <c r="H451" i="113"/>
  <c r="G451" i="113"/>
  <c r="F451" i="113"/>
  <c r="E450" i="113"/>
  <c r="L450" i="113" s="1"/>
  <c r="D450" i="113"/>
  <c r="M450" i="113" s="1"/>
  <c r="M449" i="113"/>
  <c r="L449" i="113"/>
  <c r="H449" i="113"/>
  <c r="H448" i="113" s="1"/>
  <c r="L448" i="113"/>
  <c r="E448" i="113"/>
  <c r="D448" i="113"/>
  <c r="M448" i="113" s="1"/>
  <c r="M447" i="113"/>
  <c r="L447" i="113"/>
  <c r="H447" i="113"/>
  <c r="H446" i="113" s="1"/>
  <c r="F447" i="113"/>
  <c r="E446" i="113"/>
  <c r="L446" i="113" s="1"/>
  <c r="D446" i="113"/>
  <c r="M446" i="113" s="1"/>
  <c r="M445" i="113"/>
  <c r="L445" i="113"/>
  <c r="H445" i="113"/>
  <c r="F445" i="113"/>
  <c r="M444" i="113"/>
  <c r="L444" i="113"/>
  <c r="H444" i="113"/>
  <c r="G444" i="113"/>
  <c r="F444" i="113"/>
  <c r="M443" i="113"/>
  <c r="L443" i="113"/>
  <c r="E443" i="113"/>
  <c r="D443" i="113"/>
  <c r="M442" i="113"/>
  <c r="L442" i="113"/>
  <c r="H442" i="113"/>
  <c r="G442" i="113"/>
  <c r="M441" i="113"/>
  <c r="L441" i="113"/>
  <c r="H441" i="113"/>
  <c r="G441" i="113"/>
  <c r="F441" i="113"/>
  <c r="M440" i="113"/>
  <c r="L440" i="113"/>
  <c r="H440" i="113"/>
  <c r="G440" i="113"/>
  <c r="F440" i="113"/>
  <c r="M439" i="113"/>
  <c r="L439" i="113"/>
  <c r="H439" i="113"/>
  <c r="G439" i="113"/>
  <c r="F439" i="113"/>
  <c r="M438" i="113"/>
  <c r="L438" i="113"/>
  <c r="G438" i="113"/>
  <c r="E437" i="113"/>
  <c r="L437" i="113" s="1"/>
  <c r="D437" i="113"/>
  <c r="M437" i="113" s="1"/>
  <c r="M436" i="113"/>
  <c r="L436" i="113"/>
  <c r="G436" i="113"/>
  <c r="F436" i="113"/>
  <c r="M435" i="113"/>
  <c r="L435" i="113"/>
  <c r="H435" i="113"/>
  <c r="G435" i="113"/>
  <c r="F435" i="113"/>
  <c r="M434" i="113"/>
  <c r="L434" i="113"/>
  <c r="H434" i="113"/>
  <c r="G434" i="113"/>
  <c r="F434" i="113"/>
  <c r="M433" i="113"/>
  <c r="L433" i="113"/>
  <c r="G433" i="113"/>
  <c r="F433" i="113"/>
  <c r="M432" i="113"/>
  <c r="L432" i="113"/>
  <c r="G432" i="113"/>
  <c r="F432" i="113"/>
  <c r="E431" i="113"/>
  <c r="L431" i="113" s="1"/>
  <c r="D431" i="113"/>
  <c r="M431" i="113" s="1"/>
  <c r="M430" i="113"/>
  <c r="L430" i="113"/>
  <c r="H430" i="113"/>
  <c r="G430" i="113"/>
  <c r="F430" i="113"/>
  <c r="M429" i="113"/>
  <c r="L429" i="113"/>
  <c r="H429" i="113"/>
  <c r="G429" i="113"/>
  <c r="F429" i="113"/>
  <c r="M428" i="113"/>
  <c r="L428" i="113"/>
  <c r="H428" i="113"/>
  <c r="M427" i="113"/>
  <c r="L427" i="113"/>
  <c r="H427" i="113"/>
  <c r="G427" i="113"/>
  <c r="F427" i="113"/>
  <c r="M426" i="113"/>
  <c r="L426" i="113"/>
  <c r="H426" i="113"/>
  <c r="F426" i="113"/>
  <c r="M425" i="113"/>
  <c r="L425" i="113"/>
  <c r="H425" i="113"/>
  <c r="F425" i="113"/>
  <c r="M424" i="113"/>
  <c r="L424" i="113"/>
  <c r="E424" i="113"/>
  <c r="D424" i="113"/>
  <c r="M423" i="113"/>
  <c r="L423" i="113"/>
  <c r="H423" i="113"/>
  <c r="G423" i="113"/>
  <c r="F423" i="113"/>
  <c r="M422" i="113"/>
  <c r="L422" i="113"/>
  <c r="H422" i="113"/>
  <c r="G422" i="113"/>
  <c r="F422" i="113"/>
  <c r="M421" i="113"/>
  <c r="L421" i="113"/>
  <c r="G421" i="113"/>
  <c r="F421" i="113"/>
  <c r="E420" i="113"/>
  <c r="L420" i="113" s="1"/>
  <c r="D420" i="113"/>
  <c r="M420" i="113" s="1"/>
  <c r="M419" i="113"/>
  <c r="L419" i="113"/>
  <c r="G419" i="113"/>
  <c r="F419" i="113"/>
  <c r="M418" i="113"/>
  <c r="L418" i="113"/>
  <c r="G418" i="113"/>
  <c r="F418" i="113"/>
  <c r="M417" i="113"/>
  <c r="L417" i="113"/>
  <c r="F417" i="113"/>
  <c r="M416" i="113"/>
  <c r="L416" i="113"/>
  <c r="H416" i="113"/>
  <c r="G416" i="113"/>
  <c r="F416" i="113"/>
  <c r="E415" i="113"/>
  <c r="E414" i="113" s="1"/>
  <c r="D415" i="113"/>
  <c r="D414" i="113" s="1"/>
  <c r="M413" i="113"/>
  <c r="L413" i="113"/>
  <c r="M412" i="113"/>
  <c r="L412" i="113"/>
  <c r="K412" i="113"/>
  <c r="J412" i="113"/>
  <c r="I412" i="113"/>
  <c r="M405" i="113"/>
  <c r="L405" i="113"/>
  <c r="H405" i="113"/>
  <c r="F405" i="113"/>
  <c r="M404" i="113"/>
  <c r="L404" i="113"/>
  <c r="F404" i="113"/>
  <c r="M403" i="113"/>
  <c r="L403" i="113"/>
  <c r="H403" i="113"/>
  <c r="M402" i="113"/>
  <c r="L402" i="113"/>
  <c r="E402" i="113"/>
  <c r="D402" i="113"/>
  <c r="M401" i="113"/>
  <c r="L401" i="113"/>
  <c r="H401" i="113"/>
  <c r="M400" i="113"/>
  <c r="L400" i="113"/>
  <c r="H400" i="113"/>
  <c r="F400" i="113"/>
  <c r="M399" i="113"/>
  <c r="L399" i="113"/>
  <c r="E399" i="113"/>
  <c r="D399" i="113"/>
  <c r="M398" i="113"/>
  <c r="L398" i="113"/>
  <c r="H398" i="113"/>
  <c r="H397" i="113" s="1"/>
  <c r="G398" i="113"/>
  <c r="G397" i="113" s="1"/>
  <c r="F398" i="113"/>
  <c r="E397" i="113"/>
  <c r="L397" i="113" s="1"/>
  <c r="D397" i="113"/>
  <c r="M397" i="113" s="1"/>
  <c r="M396" i="113"/>
  <c r="L396" i="113"/>
  <c r="H396" i="113"/>
  <c r="G396" i="113"/>
  <c r="F396" i="113"/>
  <c r="M395" i="113"/>
  <c r="L395" i="113"/>
  <c r="H395" i="113"/>
  <c r="M394" i="113"/>
  <c r="L394" i="113"/>
  <c r="H394" i="113"/>
  <c r="G394" i="113"/>
  <c r="M393" i="113"/>
  <c r="L393" i="113"/>
  <c r="G393" i="113"/>
  <c r="L392" i="113"/>
  <c r="E392" i="113"/>
  <c r="D392" i="113"/>
  <c r="M392" i="113" s="1"/>
  <c r="M391" i="113"/>
  <c r="L391" i="113"/>
  <c r="G391" i="113"/>
  <c r="F391" i="113"/>
  <c r="M390" i="113"/>
  <c r="L390" i="113"/>
  <c r="G390" i="113"/>
  <c r="F390" i="113"/>
  <c r="M389" i="113"/>
  <c r="L389" i="113"/>
  <c r="G389" i="113"/>
  <c r="F389" i="113"/>
  <c r="M388" i="113"/>
  <c r="L388" i="113"/>
  <c r="H388" i="113"/>
  <c r="G388" i="113"/>
  <c r="F388" i="113"/>
  <c r="L387" i="113"/>
  <c r="E387" i="113"/>
  <c r="D387" i="113"/>
  <c r="M387" i="113" s="1"/>
  <c r="M386" i="113"/>
  <c r="L386" i="113"/>
  <c r="H386" i="113"/>
  <c r="G386" i="113"/>
  <c r="F386" i="113"/>
  <c r="M385" i="113"/>
  <c r="L385" i="113"/>
  <c r="H385" i="113"/>
  <c r="G385" i="113"/>
  <c r="F385" i="113"/>
  <c r="M384" i="113"/>
  <c r="L384" i="113"/>
  <c r="M383" i="113"/>
  <c r="L383" i="113"/>
  <c r="H383" i="113"/>
  <c r="G383" i="113"/>
  <c r="F383" i="113"/>
  <c r="L382" i="113"/>
  <c r="E382" i="113"/>
  <c r="D382" i="113"/>
  <c r="D346" i="113" s="1"/>
  <c r="M381" i="113"/>
  <c r="L381" i="113"/>
  <c r="H381" i="113"/>
  <c r="F381" i="113"/>
  <c r="F380" i="113" s="1"/>
  <c r="M380" i="113"/>
  <c r="L380" i="113"/>
  <c r="E380" i="113"/>
  <c r="D380" i="113"/>
  <c r="M379" i="113"/>
  <c r="L379" i="113"/>
  <c r="H379" i="113"/>
  <c r="H378" i="113" s="1"/>
  <c r="F379" i="113"/>
  <c r="F378" i="113" s="1"/>
  <c r="E378" i="113"/>
  <c r="L378" i="113" s="1"/>
  <c r="D378" i="113"/>
  <c r="M378" i="113" s="1"/>
  <c r="M377" i="113"/>
  <c r="L377" i="113"/>
  <c r="H377" i="113"/>
  <c r="F377" i="113"/>
  <c r="M376" i="113"/>
  <c r="L376" i="113"/>
  <c r="H376" i="113"/>
  <c r="G376" i="113"/>
  <c r="E375" i="113"/>
  <c r="L375" i="113" s="1"/>
  <c r="D375" i="113"/>
  <c r="M375" i="113" s="1"/>
  <c r="M374" i="113"/>
  <c r="L374" i="113"/>
  <c r="G374" i="113"/>
  <c r="F374" i="113"/>
  <c r="M373" i="113"/>
  <c r="L373" i="113"/>
  <c r="H373" i="113"/>
  <c r="G373" i="113"/>
  <c r="F373" i="113"/>
  <c r="M372" i="113"/>
  <c r="L372" i="113"/>
  <c r="G372" i="113"/>
  <c r="F372" i="113"/>
  <c r="M371" i="113"/>
  <c r="L371" i="113"/>
  <c r="H371" i="113"/>
  <c r="G371" i="113"/>
  <c r="F371" i="113"/>
  <c r="M370" i="113"/>
  <c r="L370" i="113"/>
  <c r="G370" i="113"/>
  <c r="M369" i="113"/>
  <c r="L369" i="113"/>
  <c r="E369" i="113"/>
  <c r="D369" i="113"/>
  <c r="M368" i="113"/>
  <c r="L368" i="113"/>
  <c r="G368" i="113"/>
  <c r="F368" i="113"/>
  <c r="M367" i="113"/>
  <c r="L367" i="113"/>
  <c r="H367" i="113"/>
  <c r="G367" i="113"/>
  <c r="F367" i="113"/>
  <c r="M366" i="113"/>
  <c r="L366" i="113"/>
  <c r="H366" i="113"/>
  <c r="G366" i="113"/>
  <c r="F366" i="113"/>
  <c r="M365" i="113"/>
  <c r="L365" i="113"/>
  <c r="G365" i="113"/>
  <c r="M364" i="113"/>
  <c r="L364" i="113"/>
  <c r="H364" i="113"/>
  <c r="G364" i="113"/>
  <c r="F364" i="113"/>
  <c r="E363" i="113"/>
  <c r="L363" i="113" s="1"/>
  <c r="D363" i="113"/>
  <c r="M363" i="113" s="1"/>
  <c r="M362" i="113"/>
  <c r="L362" i="113"/>
  <c r="H362" i="113"/>
  <c r="M361" i="113"/>
  <c r="L361" i="113"/>
  <c r="H361" i="113"/>
  <c r="G361" i="113"/>
  <c r="F361" i="113"/>
  <c r="M360" i="113"/>
  <c r="L360" i="113"/>
  <c r="H360" i="113"/>
  <c r="F360" i="113"/>
  <c r="M359" i="113"/>
  <c r="L359" i="113"/>
  <c r="H359" i="113"/>
  <c r="G359" i="113"/>
  <c r="F359" i="113"/>
  <c r="M358" i="113"/>
  <c r="L358" i="113"/>
  <c r="F358" i="113"/>
  <c r="M357" i="113"/>
  <c r="L357" i="113"/>
  <c r="F357" i="113"/>
  <c r="E356" i="113"/>
  <c r="L356" i="113" s="1"/>
  <c r="D356" i="113"/>
  <c r="M356" i="113" s="1"/>
  <c r="M355" i="113"/>
  <c r="L355" i="113"/>
  <c r="G355" i="113"/>
  <c r="F355" i="113"/>
  <c r="M354" i="113"/>
  <c r="L354" i="113"/>
  <c r="F354" i="113"/>
  <c r="M353" i="113"/>
  <c r="L353" i="113"/>
  <c r="H353" i="113"/>
  <c r="G353" i="113"/>
  <c r="F353" i="113"/>
  <c r="L352" i="113"/>
  <c r="E352" i="113"/>
  <c r="D352" i="113"/>
  <c r="M352" i="113" s="1"/>
  <c r="M351" i="113"/>
  <c r="L351" i="113"/>
  <c r="H351" i="113"/>
  <c r="G351" i="113"/>
  <c r="F351" i="113"/>
  <c r="M350" i="113"/>
  <c r="L350" i="113"/>
  <c r="H350" i="113"/>
  <c r="G350" i="113"/>
  <c r="F350" i="113"/>
  <c r="M349" i="113"/>
  <c r="L349" i="113"/>
  <c r="H349" i="113"/>
  <c r="G349" i="113"/>
  <c r="F349" i="113"/>
  <c r="M348" i="113"/>
  <c r="L348" i="113"/>
  <c r="G348" i="113"/>
  <c r="F348" i="113"/>
  <c r="L347" i="113"/>
  <c r="E347" i="113"/>
  <c r="D347" i="113"/>
  <c r="M347" i="113" s="1"/>
  <c r="M345" i="113"/>
  <c r="L345" i="113"/>
  <c r="M344" i="113"/>
  <c r="L344" i="113"/>
  <c r="K344" i="113"/>
  <c r="J344" i="113"/>
  <c r="I344" i="113"/>
  <c r="M337" i="113"/>
  <c r="L337" i="113"/>
  <c r="H337" i="113"/>
  <c r="F337" i="113"/>
  <c r="M336" i="113"/>
  <c r="L336" i="113"/>
  <c r="H336" i="113"/>
  <c r="G336" i="113"/>
  <c r="M335" i="113"/>
  <c r="L335" i="113"/>
  <c r="M334" i="113"/>
  <c r="E334" i="113"/>
  <c r="L334" i="113" s="1"/>
  <c r="D334" i="113"/>
  <c r="M333" i="113"/>
  <c r="L333" i="113"/>
  <c r="M332" i="113"/>
  <c r="L332" i="113"/>
  <c r="H332" i="113"/>
  <c r="M331" i="113"/>
  <c r="E331" i="113"/>
  <c r="L331" i="113" s="1"/>
  <c r="D331" i="113"/>
  <c r="M330" i="113"/>
  <c r="L330" i="113"/>
  <c r="H330" i="113"/>
  <c r="G330" i="113"/>
  <c r="G329" i="113" s="1"/>
  <c r="F330" i="113"/>
  <c r="F329" i="113" s="1"/>
  <c r="E329" i="113"/>
  <c r="L329" i="113" s="1"/>
  <c r="D329" i="113"/>
  <c r="M329" i="113" s="1"/>
  <c r="M328" i="113"/>
  <c r="L328" i="113"/>
  <c r="H328" i="113"/>
  <c r="G328" i="113"/>
  <c r="F328" i="113"/>
  <c r="M327" i="113"/>
  <c r="L327" i="113"/>
  <c r="G327" i="113"/>
  <c r="M326" i="113"/>
  <c r="L326" i="113"/>
  <c r="G326" i="113"/>
  <c r="M325" i="113"/>
  <c r="L325" i="113"/>
  <c r="H325" i="113"/>
  <c r="G325" i="113"/>
  <c r="F325" i="113"/>
  <c r="E324" i="113"/>
  <c r="L324" i="113" s="1"/>
  <c r="D324" i="113"/>
  <c r="M324" i="113" s="1"/>
  <c r="M323" i="113"/>
  <c r="L323" i="113"/>
  <c r="H323" i="113"/>
  <c r="G323" i="113"/>
  <c r="F323" i="113"/>
  <c r="M322" i="113"/>
  <c r="L322" i="113"/>
  <c r="H322" i="113"/>
  <c r="G322" i="113"/>
  <c r="F322" i="113"/>
  <c r="M321" i="113"/>
  <c r="L321" i="113"/>
  <c r="H321" i="113"/>
  <c r="G321" i="113"/>
  <c r="F321" i="113"/>
  <c r="M320" i="113"/>
  <c r="L320" i="113"/>
  <c r="H320" i="113"/>
  <c r="G320" i="113"/>
  <c r="F320" i="113"/>
  <c r="E319" i="113"/>
  <c r="L319" i="113" s="1"/>
  <c r="D319" i="113"/>
  <c r="M319" i="113" s="1"/>
  <c r="M318" i="113"/>
  <c r="L318" i="113"/>
  <c r="H318" i="113"/>
  <c r="M317" i="113"/>
  <c r="L317" i="113"/>
  <c r="H317" i="113"/>
  <c r="G317" i="113"/>
  <c r="F317" i="113"/>
  <c r="M316" i="113"/>
  <c r="L316" i="113"/>
  <c r="F316" i="113"/>
  <c r="M315" i="113"/>
  <c r="L315" i="113"/>
  <c r="H315" i="113"/>
  <c r="G315" i="113"/>
  <c r="F315" i="113"/>
  <c r="M314" i="113"/>
  <c r="E314" i="113"/>
  <c r="L314" i="113" s="1"/>
  <c r="D314" i="113"/>
  <c r="M313" i="113"/>
  <c r="L313" i="113"/>
  <c r="F313" i="113"/>
  <c r="F312" i="113" s="1"/>
  <c r="M312" i="113"/>
  <c r="L312" i="113"/>
  <c r="E312" i="113"/>
  <c r="D312" i="113"/>
  <c r="M311" i="113"/>
  <c r="L311" i="113"/>
  <c r="H311" i="113"/>
  <c r="H310" i="113" s="1"/>
  <c r="F311" i="113"/>
  <c r="F310" i="113" s="1"/>
  <c r="L310" i="113"/>
  <c r="E310" i="113"/>
  <c r="D310" i="113"/>
  <c r="M310" i="113" s="1"/>
  <c r="M309" i="113"/>
  <c r="L309" i="113"/>
  <c r="G309" i="113"/>
  <c r="M308" i="113"/>
  <c r="L308" i="113"/>
  <c r="G308" i="113"/>
  <c r="F308" i="113"/>
  <c r="L307" i="113"/>
  <c r="E307" i="113"/>
  <c r="D307" i="113"/>
  <c r="M307" i="113" s="1"/>
  <c r="M306" i="113"/>
  <c r="L306" i="113"/>
  <c r="G306" i="113"/>
  <c r="M305" i="113"/>
  <c r="L305" i="113"/>
  <c r="H305" i="113"/>
  <c r="G305" i="113"/>
  <c r="F305" i="113"/>
  <c r="M304" i="113"/>
  <c r="L304" i="113"/>
  <c r="H304" i="113"/>
  <c r="G304" i="113"/>
  <c r="F304" i="113"/>
  <c r="M303" i="113"/>
  <c r="L303" i="113"/>
  <c r="H303" i="113"/>
  <c r="G303" i="113"/>
  <c r="F303" i="113"/>
  <c r="M302" i="113"/>
  <c r="L302" i="113"/>
  <c r="H302" i="113"/>
  <c r="G302" i="113"/>
  <c r="M301" i="113"/>
  <c r="E301" i="113"/>
  <c r="L301" i="113" s="1"/>
  <c r="D301" i="113"/>
  <c r="M300" i="113"/>
  <c r="L300" i="113"/>
  <c r="H300" i="113"/>
  <c r="G300" i="113"/>
  <c r="F300" i="113"/>
  <c r="M299" i="113"/>
  <c r="L299" i="113"/>
  <c r="H299" i="113"/>
  <c r="G299" i="113"/>
  <c r="F299" i="113"/>
  <c r="M298" i="113"/>
  <c r="L298" i="113"/>
  <c r="H298" i="113"/>
  <c r="G298" i="113"/>
  <c r="F298" i="113"/>
  <c r="M297" i="113"/>
  <c r="L297" i="113"/>
  <c r="H297" i="113"/>
  <c r="M296" i="113"/>
  <c r="L296" i="113"/>
  <c r="G296" i="113"/>
  <c r="F296" i="113"/>
  <c r="E295" i="113"/>
  <c r="E278" i="113" s="1"/>
  <c r="D295" i="113"/>
  <c r="M295" i="113" s="1"/>
  <c r="M294" i="113"/>
  <c r="L294" i="113"/>
  <c r="H294" i="113"/>
  <c r="F294" i="113"/>
  <c r="M293" i="113"/>
  <c r="L293" i="113"/>
  <c r="H293" i="113"/>
  <c r="G293" i="113"/>
  <c r="F293" i="113"/>
  <c r="M292" i="113"/>
  <c r="L292" i="113"/>
  <c r="F292" i="113"/>
  <c r="M291" i="113"/>
  <c r="L291" i="113"/>
  <c r="G291" i="113"/>
  <c r="F291" i="113"/>
  <c r="M290" i="113"/>
  <c r="L290" i="113"/>
  <c r="M289" i="113"/>
  <c r="L289" i="113"/>
  <c r="H289" i="113"/>
  <c r="F289" i="113"/>
  <c r="L288" i="113"/>
  <c r="E288" i="113"/>
  <c r="D288" i="113"/>
  <c r="M288" i="113" s="1"/>
  <c r="M287" i="113"/>
  <c r="L287" i="113"/>
  <c r="H287" i="113"/>
  <c r="G287" i="113"/>
  <c r="F287" i="113"/>
  <c r="M286" i="113"/>
  <c r="L286" i="113"/>
  <c r="F286" i="113"/>
  <c r="M285" i="113"/>
  <c r="L285" i="113"/>
  <c r="H285" i="113"/>
  <c r="G285" i="113"/>
  <c r="F285" i="113"/>
  <c r="L284" i="113"/>
  <c r="E284" i="113"/>
  <c r="D284" i="113"/>
  <c r="M284" i="113" s="1"/>
  <c r="M283" i="113"/>
  <c r="L283" i="113"/>
  <c r="H283" i="113"/>
  <c r="G283" i="113"/>
  <c r="F283" i="113"/>
  <c r="M282" i="113"/>
  <c r="L282" i="113"/>
  <c r="H282" i="113"/>
  <c r="G282" i="113"/>
  <c r="F282" i="113"/>
  <c r="M281" i="113"/>
  <c r="L281" i="113"/>
  <c r="F281" i="113"/>
  <c r="M280" i="113"/>
  <c r="L280" i="113"/>
  <c r="H280" i="113"/>
  <c r="G280" i="113"/>
  <c r="F280" i="113"/>
  <c r="L279" i="113"/>
  <c r="E279" i="113"/>
  <c r="D279" i="113"/>
  <c r="D278" i="113" s="1"/>
  <c r="M277" i="113"/>
  <c r="L277" i="113"/>
  <c r="M276" i="113"/>
  <c r="L276" i="113"/>
  <c r="K276" i="113"/>
  <c r="J276" i="113"/>
  <c r="I276" i="113"/>
  <c r="M269" i="113"/>
  <c r="L269" i="113"/>
  <c r="M268" i="113"/>
  <c r="L268" i="113"/>
  <c r="M267" i="113"/>
  <c r="L267" i="113"/>
  <c r="F267" i="113"/>
  <c r="M266" i="113"/>
  <c r="E266" i="113"/>
  <c r="L266" i="113" s="1"/>
  <c r="D266" i="113"/>
  <c r="M265" i="113"/>
  <c r="L265" i="113"/>
  <c r="M264" i="113"/>
  <c r="L264" i="113"/>
  <c r="H264" i="113"/>
  <c r="G264" i="113"/>
  <c r="M263" i="113"/>
  <c r="E263" i="113"/>
  <c r="L263" i="113" s="1"/>
  <c r="D263" i="113"/>
  <c r="M262" i="113"/>
  <c r="L262" i="113"/>
  <c r="H262" i="113"/>
  <c r="G262" i="113"/>
  <c r="G261" i="113" s="1"/>
  <c r="F262" i="113"/>
  <c r="F261" i="113" s="1"/>
  <c r="E261" i="113"/>
  <c r="L261" i="113" s="1"/>
  <c r="D261" i="113"/>
  <c r="M261" i="113" s="1"/>
  <c r="M260" i="113"/>
  <c r="L260" i="113"/>
  <c r="H260" i="113"/>
  <c r="G260" i="113"/>
  <c r="F260" i="113"/>
  <c r="M259" i="113"/>
  <c r="L259" i="113"/>
  <c r="H259" i="113"/>
  <c r="G259" i="113"/>
  <c r="M258" i="113"/>
  <c r="L258" i="113"/>
  <c r="G258" i="113"/>
  <c r="F258" i="113"/>
  <c r="M257" i="113"/>
  <c r="L257" i="113"/>
  <c r="H257" i="113"/>
  <c r="G257" i="113"/>
  <c r="F257" i="113"/>
  <c r="E256" i="113"/>
  <c r="L256" i="113" s="1"/>
  <c r="D256" i="113"/>
  <c r="M256" i="113" s="1"/>
  <c r="M255" i="113"/>
  <c r="L255" i="113"/>
  <c r="G255" i="113"/>
  <c r="F255" i="113"/>
  <c r="M254" i="113"/>
  <c r="L254" i="113"/>
  <c r="H254" i="113"/>
  <c r="G254" i="113"/>
  <c r="F254" i="113"/>
  <c r="M253" i="113"/>
  <c r="L253" i="113"/>
  <c r="H253" i="113"/>
  <c r="G253" i="113"/>
  <c r="F253" i="113"/>
  <c r="M252" i="113"/>
  <c r="L252" i="113"/>
  <c r="H252" i="113"/>
  <c r="L251" i="113"/>
  <c r="E251" i="113"/>
  <c r="D251" i="113"/>
  <c r="M251" i="113" s="1"/>
  <c r="M250" i="113"/>
  <c r="L250" i="113"/>
  <c r="F250" i="113"/>
  <c r="M249" i="113"/>
  <c r="L249" i="113"/>
  <c r="H249" i="113"/>
  <c r="G249" i="113"/>
  <c r="F249" i="113"/>
  <c r="M248" i="113"/>
  <c r="L248" i="113"/>
  <c r="H248" i="113"/>
  <c r="F248" i="113"/>
  <c r="M247" i="113"/>
  <c r="L247" i="113"/>
  <c r="G247" i="113"/>
  <c r="F247" i="113"/>
  <c r="L246" i="113"/>
  <c r="E246" i="113"/>
  <c r="D246" i="113"/>
  <c r="M246" i="113" s="1"/>
  <c r="M245" i="113"/>
  <c r="L245" i="113"/>
  <c r="H245" i="113"/>
  <c r="L244" i="113"/>
  <c r="E244" i="113"/>
  <c r="D244" i="113"/>
  <c r="M244" i="113" s="1"/>
  <c r="M243" i="113"/>
  <c r="L243" i="113"/>
  <c r="H243" i="113"/>
  <c r="G243" i="113"/>
  <c r="G242" i="113" s="1"/>
  <c r="L242" i="113"/>
  <c r="E242" i="113"/>
  <c r="D242" i="113"/>
  <c r="M242" i="113" s="1"/>
  <c r="M241" i="113"/>
  <c r="L241" i="113"/>
  <c r="H241" i="113"/>
  <c r="G241" i="113"/>
  <c r="F241" i="113"/>
  <c r="M240" i="113"/>
  <c r="L240" i="113"/>
  <c r="G240" i="113"/>
  <c r="E239" i="113"/>
  <c r="D239" i="113"/>
  <c r="M238" i="113"/>
  <c r="L238" i="113"/>
  <c r="H238" i="113"/>
  <c r="G238" i="113"/>
  <c r="M237" i="113"/>
  <c r="L237" i="113"/>
  <c r="H237" i="113"/>
  <c r="G237" i="113"/>
  <c r="F237" i="113"/>
  <c r="M236" i="113"/>
  <c r="L236" i="113"/>
  <c r="H236" i="113"/>
  <c r="G236" i="113"/>
  <c r="F236" i="113"/>
  <c r="M235" i="113"/>
  <c r="L235" i="113"/>
  <c r="H235" i="113"/>
  <c r="G235" i="113"/>
  <c r="F235" i="113"/>
  <c r="M234" i="113"/>
  <c r="L234" i="113"/>
  <c r="H234" i="113"/>
  <c r="L233" i="113"/>
  <c r="E233" i="113"/>
  <c r="D233" i="113"/>
  <c r="M233" i="113" s="1"/>
  <c r="M232" i="113"/>
  <c r="L232" i="113"/>
  <c r="G232" i="113"/>
  <c r="F232" i="113"/>
  <c r="M231" i="113"/>
  <c r="L231" i="113"/>
  <c r="G231" i="113"/>
  <c r="F231" i="113"/>
  <c r="M230" i="113"/>
  <c r="L230" i="113"/>
  <c r="H230" i="113"/>
  <c r="G230" i="113"/>
  <c r="F230" i="113"/>
  <c r="M229" i="113"/>
  <c r="L229" i="113"/>
  <c r="F229" i="113"/>
  <c r="M228" i="113"/>
  <c r="L228" i="113"/>
  <c r="G228" i="113"/>
  <c r="F228" i="113"/>
  <c r="L227" i="113"/>
  <c r="E227" i="113"/>
  <c r="D227" i="113"/>
  <c r="M227" i="113" s="1"/>
  <c r="M226" i="113"/>
  <c r="L226" i="113"/>
  <c r="M225" i="113"/>
  <c r="L225" i="113"/>
  <c r="G225" i="113"/>
  <c r="F225" i="113"/>
  <c r="M224" i="113"/>
  <c r="L224" i="113"/>
  <c r="H224" i="113"/>
  <c r="G224" i="113"/>
  <c r="M223" i="113"/>
  <c r="L223" i="113"/>
  <c r="H223" i="113"/>
  <c r="G223" i="113"/>
  <c r="F223" i="113"/>
  <c r="M222" i="113"/>
  <c r="L222" i="113"/>
  <c r="H222" i="113"/>
  <c r="F222" i="113"/>
  <c r="M221" i="113"/>
  <c r="L221" i="113"/>
  <c r="H221" i="113"/>
  <c r="G221" i="113"/>
  <c r="F221" i="113"/>
  <c r="L220" i="113"/>
  <c r="E220" i="113"/>
  <c r="D220" i="113"/>
  <c r="M220" i="113" s="1"/>
  <c r="M219" i="113"/>
  <c r="L219" i="113"/>
  <c r="H219" i="113"/>
  <c r="G219" i="113"/>
  <c r="F219" i="113"/>
  <c r="M218" i="113"/>
  <c r="L218" i="113"/>
  <c r="G218" i="113"/>
  <c r="F218" i="113"/>
  <c r="M217" i="113"/>
  <c r="L217" i="113"/>
  <c r="H217" i="113"/>
  <c r="G217" i="113"/>
  <c r="F217" i="113"/>
  <c r="M216" i="113"/>
  <c r="L216" i="113"/>
  <c r="E216" i="113"/>
  <c r="D216" i="113"/>
  <c r="M215" i="113"/>
  <c r="L215" i="113"/>
  <c r="G215" i="113"/>
  <c r="F215" i="113"/>
  <c r="M214" i="113"/>
  <c r="L214" i="113"/>
  <c r="H214" i="113"/>
  <c r="G214" i="113"/>
  <c r="F214" i="113"/>
  <c r="M213" i="113"/>
  <c r="L213" i="113"/>
  <c r="F213" i="113"/>
  <c r="M212" i="113"/>
  <c r="L212" i="113"/>
  <c r="H212" i="113"/>
  <c r="G212" i="113"/>
  <c r="F212" i="113"/>
  <c r="M211" i="113"/>
  <c r="L211" i="113"/>
  <c r="E211" i="113"/>
  <c r="D211" i="113"/>
  <c r="D210" i="113" s="1"/>
  <c r="E210" i="113"/>
  <c r="E270" i="113" s="1"/>
  <c r="L270" i="113" s="1"/>
  <c r="M209" i="113"/>
  <c r="L209" i="113"/>
  <c r="M208" i="113"/>
  <c r="L208" i="113"/>
  <c r="K208" i="113"/>
  <c r="J208" i="113"/>
  <c r="I208" i="113"/>
  <c r="M201" i="113"/>
  <c r="L201" i="113"/>
  <c r="F201" i="113"/>
  <c r="M200" i="113"/>
  <c r="L200" i="113"/>
  <c r="M199" i="113"/>
  <c r="L199" i="113"/>
  <c r="E198" i="113"/>
  <c r="L198" i="113" s="1"/>
  <c r="D198" i="113"/>
  <c r="M198" i="113" s="1"/>
  <c r="M197" i="113"/>
  <c r="L197" i="113"/>
  <c r="H197" i="113"/>
  <c r="G197" i="113"/>
  <c r="M196" i="113"/>
  <c r="L196" i="113"/>
  <c r="H196" i="113"/>
  <c r="G196" i="113"/>
  <c r="E195" i="113"/>
  <c r="D195" i="113"/>
  <c r="M194" i="113"/>
  <c r="L194" i="113"/>
  <c r="H194" i="113"/>
  <c r="G194" i="113"/>
  <c r="G193" i="113" s="1"/>
  <c r="F194" i="113"/>
  <c r="F193" i="113" s="1"/>
  <c r="E193" i="113"/>
  <c r="D193" i="113"/>
  <c r="M192" i="113"/>
  <c r="L192" i="113"/>
  <c r="H192" i="113"/>
  <c r="G192" i="113"/>
  <c r="F192" i="113"/>
  <c r="M191" i="113"/>
  <c r="L191" i="113"/>
  <c r="H191" i="113"/>
  <c r="G191" i="113"/>
  <c r="F191" i="113"/>
  <c r="M190" i="113"/>
  <c r="L190" i="113"/>
  <c r="H190" i="113"/>
  <c r="G190" i="113"/>
  <c r="F190" i="113"/>
  <c r="M189" i="113"/>
  <c r="L189" i="113"/>
  <c r="H189" i="113"/>
  <c r="F189" i="113"/>
  <c r="E188" i="113"/>
  <c r="D188" i="113"/>
  <c r="M187" i="113"/>
  <c r="L187" i="113"/>
  <c r="H187" i="113"/>
  <c r="F187" i="113"/>
  <c r="M186" i="113"/>
  <c r="L186" i="113"/>
  <c r="G186" i="113"/>
  <c r="F186" i="113"/>
  <c r="M185" i="113"/>
  <c r="L185" i="113"/>
  <c r="G185" i="113"/>
  <c r="F185" i="113"/>
  <c r="M184" i="113"/>
  <c r="L184" i="113"/>
  <c r="F184" i="113"/>
  <c r="E183" i="113"/>
  <c r="D183" i="113"/>
  <c r="M182" i="113"/>
  <c r="L182" i="113"/>
  <c r="F182" i="113"/>
  <c r="M181" i="113"/>
  <c r="L181" i="113"/>
  <c r="G181" i="113"/>
  <c r="F181" i="113"/>
  <c r="M180" i="113"/>
  <c r="L180" i="113"/>
  <c r="M179" i="113"/>
  <c r="L179" i="113"/>
  <c r="H179" i="113"/>
  <c r="G179" i="113"/>
  <c r="F179" i="113"/>
  <c r="E178" i="113"/>
  <c r="D178" i="113"/>
  <c r="M177" i="113"/>
  <c r="L177" i="113"/>
  <c r="H177" i="113"/>
  <c r="H176" i="113" s="1"/>
  <c r="G177" i="113"/>
  <c r="G176" i="113" s="1"/>
  <c r="E176" i="113"/>
  <c r="L176" i="113" s="1"/>
  <c r="D176" i="113"/>
  <c r="M176" i="113" s="1"/>
  <c r="M175" i="113"/>
  <c r="L175" i="113"/>
  <c r="H175" i="113"/>
  <c r="H174" i="113" s="1"/>
  <c r="G175" i="113"/>
  <c r="G174" i="113" s="1"/>
  <c r="M174" i="113"/>
  <c r="L174" i="113"/>
  <c r="E174" i="113"/>
  <c r="D174" i="113"/>
  <c r="M173" i="113"/>
  <c r="L173" i="113"/>
  <c r="H173" i="113"/>
  <c r="G173" i="113"/>
  <c r="M172" i="113"/>
  <c r="L172" i="113"/>
  <c r="H172" i="113"/>
  <c r="G172" i="113"/>
  <c r="L171" i="113"/>
  <c r="E171" i="113"/>
  <c r="D171" i="113"/>
  <c r="M171" i="113" s="1"/>
  <c r="M170" i="113"/>
  <c r="L170" i="113"/>
  <c r="H170" i="113"/>
  <c r="M169" i="113"/>
  <c r="L169" i="113"/>
  <c r="H169" i="113"/>
  <c r="G169" i="113"/>
  <c r="F169" i="113"/>
  <c r="M168" i="113"/>
  <c r="L168" i="113"/>
  <c r="H168" i="113"/>
  <c r="G168" i="113"/>
  <c r="F168" i="113"/>
  <c r="M167" i="113"/>
  <c r="L167" i="113"/>
  <c r="H167" i="113"/>
  <c r="G167" i="113"/>
  <c r="F167" i="113"/>
  <c r="M166" i="113"/>
  <c r="L166" i="113"/>
  <c r="F166" i="113"/>
  <c r="M165" i="113"/>
  <c r="E165" i="113"/>
  <c r="L165" i="113" s="1"/>
  <c r="D165" i="113"/>
  <c r="M164" i="113"/>
  <c r="L164" i="113"/>
  <c r="H164" i="113"/>
  <c r="G164" i="113"/>
  <c r="F164" i="113"/>
  <c r="M163" i="113"/>
  <c r="L163" i="113"/>
  <c r="G163" i="113"/>
  <c r="F163" i="113"/>
  <c r="M162" i="113"/>
  <c r="L162" i="113"/>
  <c r="H162" i="113"/>
  <c r="G162" i="113"/>
  <c r="F162" i="113"/>
  <c r="M161" i="113"/>
  <c r="L161" i="113"/>
  <c r="F161" i="113"/>
  <c r="M160" i="113"/>
  <c r="L160" i="113"/>
  <c r="H160" i="113"/>
  <c r="G160" i="113"/>
  <c r="F160" i="113"/>
  <c r="M159" i="113"/>
  <c r="L159" i="113"/>
  <c r="E159" i="113"/>
  <c r="D159" i="113"/>
  <c r="M158" i="113"/>
  <c r="L158" i="113"/>
  <c r="H158" i="113"/>
  <c r="G158" i="113"/>
  <c r="M157" i="113"/>
  <c r="L157" i="113"/>
  <c r="H157" i="113"/>
  <c r="G157" i="113"/>
  <c r="F157" i="113"/>
  <c r="M156" i="113"/>
  <c r="L156" i="113"/>
  <c r="F156" i="113"/>
  <c r="M155" i="113"/>
  <c r="L155" i="113"/>
  <c r="H155" i="113"/>
  <c r="G155" i="113"/>
  <c r="F155" i="113"/>
  <c r="M154" i="113"/>
  <c r="L154" i="113"/>
  <c r="H154" i="113"/>
  <c r="F154" i="113"/>
  <c r="M153" i="113"/>
  <c r="L153" i="113"/>
  <c r="F153" i="113"/>
  <c r="L152" i="113"/>
  <c r="E152" i="113"/>
  <c r="D152" i="113"/>
  <c r="M152" i="113" s="1"/>
  <c r="M151" i="113"/>
  <c r="L151" i="113"/>
  <c r="H151" i="113"/>
  <c r="G151" i="113"/>
  <c r="F151" i="113"/>
  <c r="M150" i="113"/>
  <c r="L150" i="113"/>
  <c r="F150" i="113"/>
  <c r="M149" i="113"/>
  <c r="L149" i="113"/>
  <c r="H149" i="113"/>
  <c r="G149" i="113"/>
  <c r="F149" i="113"/>
  <c r="M148" i="113"/>
  <c r="L148" i="113"/>
  <c r="E148" i="113"/>
  <c r="D148" i="113"/>
  <c r="M147" i="113"/>
  <c r="L147" i="113"/>
  <c r="H147" i="113"/>
  <c r="G147" i="113"/>
  <c r="F147" i="113"/>
  <c r="M146" i="113"/>
  <c r="L146" i="113"/>
  <c r="H146" i="113"/>
  <c r="G146" i="113"/>
  <c r="F146" i="113"/>
  <c r="M145" i="113"/>
  <c r="L145" i="113"/>
  <c r="M144" i="113"/>
  <c r="L144" i="113"/>
  <c r="H144" i="113"/>
  <c r="G144" i="113"/>
  <c r="F144" i="113"/>
  <c r="M143" i="113"/>
  <c r="E143" i="113"/>
  <c r="E142" i="113" s="1"/>
  <c r="D143" i="113"/>
  <c r="M141" i="113"/>
  <c r="L141" i="113"/>
  <c r="M140" i="113"/>
  <c r="L140" i="113"/>
  <c r="K140" i="113"/>
  <c r="J140" i="113"/>
  <c r="I140" i="113"/>
  <c r="M133" i="113"/>
  <c r="L133" i="113"/>
  <c r="H133" i="113"/>
  <c r="M132" i="113"/>
  <c r="L132" i="113"/>
  <c r="M131" i="113"/>
  <c r="L131" i="113"/>
  <c r="H131" i="113"/>
  <c r="G131" i="113"/>
  <c r="E130" i="113"/>
  <c r="L130" i="113" s="1"/>
  <c r="D130" i="113"/>
  <c r="M130" i="113" s="1"/>
  <c r="M129" i="113"/>
  <c r="L129" i="113"/>
  <c r="H129" i="113"/>
  <c r="G129" i="113"/>
  <c r="M128" i="113"/>
  <c r="L128" i="113"/>
  <c r="H128" i="113"/>
  <c r="G128" i="113"/>
  <c r="F128" i="113"/>
  <c r="L127" i="113"/>
  <c r="E127" i="113"/>
  <c r="D127" i="113"/>
  <c r="M127" i="113" s="1"/>
  <c r="M126" i="113"/>
  <c r="L126" i="113"/>
  <c r="H126" i="113"/>
  <c r="G126" i="113"/>
  <c r="G125" i="113" s="1"/>
  <c r="F126" i="113"/>
  <c r="E125" i="113"/>
  <c r="L125" i="113" s="1"/>
  <c r="D125" i="113"/>
  <c r="M125" i="113" s="1"/>
  <c r="M124" i="113"/>
  <c r="L124" i="113"/>
  <c r="H124" i="113"/>
  <c r="G124" i="113"/>
  <c r="F124" i="113"/>
  <c r="M123" i="113"/>
  <c r="L123" i="113"/>
  <c r="H123" i="113"/>
  <c r="F123" i="113"/>
  <c r="M122" i="113"/>
  <c r="L122" i="113"/>
  <c r="F122" i="113"/>
  <c r="M121" i="113"/>
  <c r="L121" i="113"/>
  <c r="H121" i="113"/>
  <c r="M120" i="113"/>
  <c r="E120" i="113"/>
  <c r="L120" i="113" s="1"/>
  <c r="D120" i="113"/>
  <c r="M119" i="113"/>
  <c r="L119" i="113"/>
  <c r="G119" i="113"/>
  <c r="F119" i="113"/>
  <c r="M118" i="113"/>
  <c r="L118" i="113"/>
  <c r="G118" i="113"/>
  <c r="F118" i="113"/>
  <c r="M117" i="113"/>
  <c r="L117" i="113"/>
  <c r="G117" i="113"/>
  <c r="F117" i="113"/>
  <c r="M116" i="113"/>
  <c r="L116" i="113"/>
  <c r="H116" i="113"/>
  <c r="F116" i="113"/>
  <c r="E115" i="113"/>
  <c r="L115" i="113" s="1"/>
  <c r="D115" i="113"/>
  <c r="M115" i="113" s="1"/>
  <c r="M114" i="113"/>
  <c r="L114" i="113"/>
  <c r="H114" i="113"/>
  <c r="F114" i="113"/>
  <c r="M113" i="113"/>
  <c r="L113" i="113"/>
  <c r="H113" i="113"/>
  <c r="G113" i="113"/>
  <c r="F113" i="113"/>
  <c r="M112" i="113"/>
  <c r="L112" i="113"/>
  <c r="H112" i="113"/>
  <c r="G112" i="113"/>
  <c r="F112" i="113"/>
  <c r="M111" i="113"/>
  <c r="L111" i="113"/>
  <c r="H111" i="113"/>
  <c r="G111" i="113"/>
  <c r="F111" i="113"/>
  <c r="E110" i="113"/>
  <c r="L110" i="113" s="1"/>
  <c r="D110" i="113"/>
  <c r="M110" i="113" s="1"/>
  <c r="M109" i="113"/>
  <c r="L109" i="113"/>
  <c r="H109" i="113"/>
  <c r="G109" i="113"/>
  <c r="G108" i="113" s="1"/>
  <c r="F109" i="113"/>
  <c r="F108" i="113" s="1"/>
  <c r="E108" i="113"/>
  <c r="D108" i="113"/>
  <c r="M107" i="113"/>
  <c r="L107" i="113"/>
  <c r="H107" i="113"/>
  <c r="H106" i="113" s="1"/>
  <c r="G107" i="113"/>
  <c r="G106" i="113" s="1"/>
  <c r="E106" i="113"/>
  <c r="L106" i="113" s="1"/>
  <c r="D106" i="113"/>
  <c r="M106" i="113" s="1"/>
  <c r="M105" i="113"/>
  <c r="L105" i="113"/>
  <c r="H105" i="113"/>
  <c r="G105" i="113"/>
  <c r="F105" i="113"/>
  <c r="M104" i="113"/>
  <c r="L104" i="113"/>
  <c r="H104" i="113"/>
  <c r="E103" i="113"/>
  <c r="D103" i="113"/>
  <c r="M102" i="113"/>
  <c r="L102" i="113"/>
  <c r="H102" i="113"/>
  <c r="F102" i="113"/>
  <c r="M101" i="113"/>
  <c r="L101" i="113"/>
  <c r="H101" i="113"/>
  <c r="G101" i="113"/>
  <c r="F101" i="113"/>
  <c r="M100" i="113"/>
  <c r="L100" i="113"/>
  <c r="G100" i="113"/>
  <c r="F100" i="113"/>
  <c r="M99" i="113"/>
  <c r="L99" i="113"/>
  <c r="H99" i="113"/>
  <c r="G99" i="113"/>
  <c r="F99" i="113"/>
  <c r="M98" i="113"/>
  <c r="L98" i="113"/>
  <c r="F98" i="113"/>
  <c r="M97" i="113"/>
  <c r="L97" i="113"/>
  <c r="E97" i="113"/>
  <c r="D97" i="113"/>
  <c r="M96" i="113"/>
  <c r="L96" i="113"/>
  <c r="H96" i="113"/>
  <c r="G96" i="113"/>
  <c r="F96" i="113"/>
  <c r="M95" i="113"/>
  <c r="L95" i="113"/>
  <c r="G95" i="113"/>
  <c r="F95" i="113"/>
  <c r="M94" i="113"/>
  <c r="L94" i="113"/>
  <c r="H94" i="113"/>
  <c r="G94" i="113"/>
  <c r="F94" i="113"/>
  <c r="M93" i="113"/>
  <c r="L93" i="113"/>
  <c r="H93" i="113"/>
  <c r="G93" i="113"/>
  <c r="M92" i="113"/>
  <c r="L92" i="113"/>
  <c r="H92" i="113"/>
  <c r="G92" i="113"/>
  <c r="F92" i="113"/>
  <c r="M91" i="113"/>
  <c r="L91" i="113"/>
  <c r="E91" i="113"/>
  <c r="D91" i="113"/>
  <c r="M90" i="113"/>
  <c r="L90" i="113"/>
  <c r="G90" i="113"/>
  <c r="F90" i="113"/>
  <c r="M89" i="113"/>
  <c r="L89" i="113"/>
  <c r="H89" i="113"/>
  <c r="G89" i="113"/>
  <c r="F89" i="113"/>
  <c r="M88" i="113"/>
  <c r="L88" i="113"/>
  <c r="H88" i="113"/>
  <c r="F88" i="113"/>
  <c r="M87" i="113"/>
  <c r="L87" i="113"/>
  <c r="G87" i="113"/>
  <c r="F87" i="113"/>
  <c r="M86" i="113"/>
  <c r="L86" i="113"/>
  <c r="H86" i="113"/>
  <c r="F86" i="113"/>
  <c r="M85" i="113"/>
  <c r="L85" i="113"/>
  <c r="H85" i="113"/>
  <c r="M84" i="113"/>
  <c r="E84" i="113"/>
  <c r="L84" i="113" s="1"/>
  <c r="D84" i="113"/>
  <c r="M83" i="113"/>
  <c r="L83" i="113"/>
  <c r="H83" i="113"/>
  <c r="G83" i="113"/>
  <c r="F83" i="113"/>
  <c r="M82" i="113"/>
  <c r="L82" i="113"/>
  <c r="M81" i="113"/>
  <c r="L81" i="113"/>
  <c r="H81" i="113"/>
  <c r="G81" i="113"/>
  <c r="F81" i="113"/>
  <c r="E80" i="113"/>
  <c r="L80" i="113" s="1"/>
  <c r="D80" i="113"/>
  <c r="M80" i="113" s="1"/>
  <c r="M79" i="113"/>
  <c r="L79" i="113"/>
  <c r="G79" i="113"/>
  <c r="F79" i="113"/>
  <c r="M78" i="113"/>
  <c r="L78" i="113"/>
  <c r="M77" i="113"/>
  <c r="L77" i="113"/>
  <c r="F77" i="113"/>
  <c r="M76" i="113"/>
  <c r="L76" i="113"/>
  <c r="H76" i="113"/>
  <c r="G76" i="113"/>
  <c r="F76" i="113"/>
  <c r="M75" i="113"/>
  <c r="E75" i="113"/>
  <c r="L75" i="113" s="1"/>
  <c r="D75" i="113"/>
  <c r="M73" i="113"/>
  <c r="L73" i="113"/>
  <c r="M72" i="113"/>
  <c r="L72" i="113"/>
  <c r="K72" i="113"/>
  <c r="J72" i="113"/>
  <c r="I72" i="113"/>
  <c r="M65" i="113"/>
  <c r="L65" i="113"/>
  <c r="E65" i="113"/>
  <c r="D65" i="113"/>
  <c r="M64" i="113"/>
  <c r="L64" i="113"/>
  <c r="E64" i="113"/>
  <c r="D64" i="113"/>
  <c r="M63" i="113"/>
  <c r="E63" i="113"/>
  <c r="D63" i="113"/>
  <c r="D62" i="113" s="1"/>
  <c r="M62" i="113" s="1"/>
  <c r="L62" i="113"/>
  <c r="E62" i="113"/>
  <c r="M61" i="113"/>
  <c r="E61" i="113"/>
  <c r="D61" i="113"/>
  <c r="M60" i="113"/>
  <c r="E60" i="113"/>
  <c r="D60" i="113"/>
  <c r="L59" i="113"/>
  <c r="E59" i="113"/>
  <c r="M58" i="113"/>
  <c r="E58" i="113"/>
  <c r="D58" i="113"/>
  <c r="D57" i="113" s="1"/>
  <c r="M57" i="113" s="1"/>
  <c r="E57" i="113"/>
  <c r="L57" i="113" s="1"/>
  <c r="M56" i="113"/>
  <c r="L56" i="113"/>
  <c r="E56" i="113"/>
  <c r="D56" i="113"/>
  <c r="M55" i="113"/>
  <c r="E55" i="113"/>
  <c r="D55" i="113"/>
  <c r="M54" i="113"/>
  <c r="E54" i="113"/>
  <c r="D54" i="113"/>
  <c r="M53" i="113"/>
  <c r="L53" i="113"/>
  <c r="E53" i="113"/>
  <c r="D53" i="113"/>
  <c r="M52" i="113"/>
  <c r="D52" i="113"/>
  <c r="M51" i="113"/>
  <c r="E51" i="113"/>
  <c r="D51" i="113"/>
  <c r="M50" i="113"/>
  <c r="L50" i="113"/>
  <c r="E50" i="113"/>
  <c r="D50" i="113"/>
  <c r="M49" i="113"/>
  <c r="E49" i="113"/>
  <c r="D49" i="113"/>
  <c r="M48" i="113"/>
  <c r="E48" i="113"/>
  <c r="D48" i="113"/>
  <c r="D47" i="113" s="1"/>
  <c r="M47" i="113" s="1"/>
  <c r="E47" i="113"/>
  <c r="L47" i="113" s="1"/>
  <c r="M46" i="113"/>
  <c r="E46" i="113"/>
  <c r="D46" i="113"/>
  <c r="M45" i="113"/>
  <c r="E45" i="113"/>
  <c r="D45" i="113"/>
  <c r="M44" i="113"/>
  <c r="E44" i="113"/>
  <c r="D44" i="113"/>
  <c r="M43" i="113"/>
  <c r="E43" i="113"/>
  <c r="D43" i="113"/>
  <c r="M41" i="113"/>
  <c r="E41" i="113"/>
  <c r="D41" i="113"/>
  <c r="M40" i="113"/>
  <c r="D40" i="113"/>
  <c r="E39" i="113"/>
  <c r="D39" i="113"/>
  <c r="M39" i="113" s="1"/>
  <c r="E38" i="113"/>
  <c r="L38" i="113" s="1"/>
  <c r="M37" i="113"/>
  <c r="E37" i="113"/>
  <c r="D37" i="113"/>
  <c r="E36" i="113"/>
  <c r="D36" i="113"/>
  <c r="E35" i="113"/>
  <c r="L35" i="113" s="1"/>
  <c r="M34" i="113"/>
  <c r="E34" i="113"/>
  <c r="D34" i="113"/>
  <c r="E33" i="113"/>
  <c r="D33" i="113"/>
  <c r="M33" i="113" s="1"/>
  <c r="M32" i="113"/>
  <c r="E32" i="113"/>
  <c r="D32" i="113"/>
  <c r="M31" i="113"/>
  <c r="E31" i="113"/>
  <c r="D31" i="113"/>
  <c r="E30" i="113"/>
  <c r="D30" i="113"/>
  <c r="E29" i="113"/>
  <c r="L29" i="113" s="1"/>
  <c r="M28" i="113"/>
  <c r="E28" i="113"/>
  <c r="D28" i="113"/>
  <c r="E27" i="113"/>
  <c r="D27" i="113"/>
  <c r="M26" i="113"/>
  <c r="E26" i="113"/>
  <c r="D26" i="113"/>
  <c r="M25" i="113"/>
  <c r="E25" i="113"/>
  <c r="D25" i="113"/>
  <c r="E24" i="113"/>
  <c r="D24" i="113"/>
  <c r="E23" i="113"/>
  <c r="L23" i="113" s="1"/>
  <c r="M22" i="113"/>
  <c r="E22" i="113"/>
  <c r="D22" i="113"/>
  <c r="E21" i="113"/>
  <c r="D21" i="113"/>
  <c r="M21" i="113" s="1"/>
  <c r="M20" i="113"/>
  <c r="E20" i="113"/>
  <c r="D20" i="113"/>
  <c r="M19" i="113"/>
  <c r="E19" i="113"/>
  <c r="D19" i="113"/>
  <c r="E18" i="113"/>
  <c r="D18" i="113"/>
  <c r="M17" i="113"/>
  <c r="E17" i="113"/>
  <c r="D17" i="113"/>
  <c r="M16" i="113"/>
  <c r="E16" i="113"/>
  <c r="L16" i="113" s="1"/>
  <c r="D16" i="113"/>
  <c r="E15" i="113"/>
  <c r="D15" i="113"/>
  <c r="M14" i="113"/>
  <c r="E14" i="113"/>
  <c r="D14" i="113"/>
  <c r="M13" i="113"/>
  <c r="E13" i="113"/>
  <c r="D13" i="113"/>
  <c r="D12" i="113" s="1"/>
  <c r="M12" i="113" s="1"/>
  <c r="E11" i="113"/>
  <c r="D11" i="113"/>
  <c r="M11" i="113" s="1"/>
  <c r="M10" i="113"/>
  <c r="E10" i="113"/>
  <c r="D10" i="113"/>
  <c r="E9" i="113"/>
  <c r="D9" i="113"/>
  <c r="E8" i="113"/>
  <c r="D8" i="113"/>
  <c r="M7" i="113"/>
  <c r="E7" i="113"/>
  <c r="L7" i="113" s="1"/>
  <c r="D7" i="113"/>
  <c r="M5" i="113"/>
  <c r="M4" i="113"/>
  <c r="L4" i="113"/>
  <c r="K4" i="113"/>
  <c r="J4" i="113"/>
  <c r="I4" i="113"/>
  <c r="M22" i="112" l="1"/>
  <c r="F21" i="112"/>
  <c r="I22" i="112"/>
  <c r="I18" i="112"/>
  <c r="J18" i="112" s="1"/>
  <c r="H24" i="112"/>
  <c r="H11" i="112"/>
  <c r="I19" i="112"/>
  <c r="J19" i="112" s="1"/>
  <c r="F9" i="112"/>
  <c r="I9" i="112" s="1"/>
  <c r="J9" i="112" s="1"/>
  <c r="G7" i="112"/>
  <c r="F6" i="112"/>
  <c r="H6" i="112" s="1"/>
  <c r="F646" i="113"/>
  <c r="G634" i="113"/>
  <c r="F670" i="113"/>
  <c r="G627" i="113"/>
  <c r="G658" i="113"/>
  <c r="G653" i="113"/>
  <c r="F627" i="113"/>
  <c r="F623" i="113"/>
  <c r="F673" i="113"/>
  <c r="F640" i="113"/>
  <c r="F658" i="113"/>
  <c r="H375" i="113"/>
  <c r="E474" i="113"/>
  <c r="L474" i="113" s="1"/>
  <c r="L414" i="113"/>
  <c r="E609" i="113"/>
  <c r="L609" i="113" s="1"/>
  <c r="L549" i="113"/>
  <c r="L481" i="113"/>
  <c r="E541" i="113"/>
  <c r="L541" i="113" s="1"/>
  <c r="M617" i="113"/>
  <c r="D677" i="113"/>
  <c r="M677" i="113" s="1"/>
  <c r="D270" i="113"/>
  <c r="M270" i="113" s="1"/>
  <c r="M210" i="113"/>
  <c r="M481" i="113"/>
  <c r="D541" i="113"/>
  <c r="M541" i="113" s="1"/>
  <c r="L142" i="113"/>
  <c r="E202" i="113"/>
  <c r="L202" i="113" s="1"/>
  <c r="M278" i="113"/>
  <c r="D338" i="113"/>
  <c r="M338" i="113" s="1"/>
  <c r="L278" i="113"/>
  <c r="E338" i="113"/>
  <c r="L338" i="113" s="1"/>
  <c r="D406" i="113"/>
  <c r="M406" i="113" s="1"/>
  <c r="M346" i="113"/>
  <c r="D474" i="113"/>
  <c r="M474" i="113" s="1"/>
  <c r="M414" i="113"/>
  <c r="D23" i="113"/>
  <c r="M23" i="113" s="1"/>
  <c r="D29" i="113"/>
  <c r="M29" i="113" s="1"/>
  <c r="D35" i="113"/>
  <c r="M35" i="113" s="1"/>
  <c r="D38" i="113"/>
  <c r="M38" i="113" s="1"/>
  <c r="D59" i="113"/>
  <c r="M59" i="113" s="1"/>
  <c r="L143" i="113"/>
  <c r="L498" i="113"/>
  <c r="L559" i="113"/>
  <c r="I635" i="113"/>
  <c r="G673" i="113"/>
  <c r="D549" i="113"/>
  <c r="H646" i="113"/>
  <c r="L11" i="113"/>
  <c r="L17" i="113"/>
  <c r="L44" i="113"/>
  <c r="M279" i="113"/>
  <c r="M382" i="113"/>
  <c r="M618" i="113"/>
  <c r="L8" i="113"/>
  <c r="L14" i="113"/>
  <c r="L20" i="113"/>
  <c r="L26" i="113"/>
  <c r="L32" i="113"/>
  <c r="L41" i="113"/>
  <c r="M8" i="113"/>
  <c r="D74" i="113"/>
  <c r="L295" i="113"/>
  <c r="E346" i="113"/>
  <c r="L415" i="113"/>
  <c r="F618" i="113"/>
  <c r="D42" i="113"/>
  <c r="M42" i="113" s="1"/>
  <c r="E74" i="113"/>
  <c r="M415" i="113"/>
  <c r="E12" i="113"/>
  <c r="L12" i="113" s="1"/>
  <c r="E42" i="113"/>
  <c r="L42" i="113" s="1"/>
  <c r="G623" i="113"/>
  <c r="J655" i="113"/>
  <c r="G663" i="113"/>
  <c r="L9" i="113"/>
  <c r="L15" i="113"/>
  <c r="L24" i="113"/>
  <c r="L39" i="113"/>
  <c r="L18" i="113"/>
  <c r="L21" i="113"/>
  <c r="L27" i="113"/>
  <c r="L30" i="113"/>
  <c r="L33" i="113"/>
  <c r="L36" i="113"/>
  <c r="L45" i="113"/>
  <c r="L48" i="113"/>
  <c r="L51" i="113"/>
  <c r="L54" i="113"/>
  <c r="L60" i="113"/>
  <c r="L63" i="113"/>
  <c r="D142" i="113"/>
  <c r="L210" i="113"/>
  <c r="M9" i="113"/>
  <c r="M15" i="113"/>
  <c r="M18" i="113"/>
  <c r="M24" i="113"/>
  <c r="M27" i="113"/>
  <c r="M30" i="113"/>
  <c r="M36" i="113"/>
  <c r="E617" i="113"/>
  <c r="F634" i="113"/>
  <c r="E40" i="113"/>
  <c r="L40" i="113" s="1"/>
  <c r="G618" i="113"/>
  <c r="F663" i="113"/>
  <c r="C343" i="116"/>
  <c r="C60" i="116"/>
  <c r="E52" i="113"/>
  <c r="L52" i="113" s="1"/>
  <c r="L10" i="113"/>
  <c r="L13" i="113"/>
  <c r="L19" i="113"/>
  <c r="L22" i="113"/>
  <c r="L25" i="113"/>
  <c r="L28" i="113"/>
  <c r="L31" i="113"/>
  <c r="L34" i="113"/>
  <c r="L37" i="113"/>
  <c r="L43" i="113"/>
  <c r="L46" i="113"/>
  <c r="L49" i="113"/>
  <c r="L55" i="113"/>
  <c r="L58" i="113"/>
  <c r="L61" i="113"/>
  <c r="G640" i="113"/>
  <c r="F653" i="113"/>
  <c r="G670" i="113"/>
  <c r="K11" i="112"/>
  <c r="M11" i="112" s="1"/>
  <c r="P10" i="116"/>
  <c r="E9" i="112"/>
  <c r="D8" i="112"/>
  <c r="E8" i="112" s="1"/>
  <c r="D4" i="112"/>
  <c r="C249" i="116"/>
  <c r="C303" i="116"/>
  <c r="C297" i="116" s="1"/>
  <c r="C356" i="116" s="1"/>
  <c r="C18" i="116"/>
  <c r="C17" i="116" s="1"/>
  <c r="C25" i="116"/>
  <c r="C113" i="116"/>
  <c r="C41" i="116"/>
  <c r="C40" i="116" s="1"/>
  <c r="C101" i="116"/>
  <c r="C84" i="116" s="1"/>
  <c r="C143" i="116" s="1"/>
  <c r="C29" i="116"/>
  <c r="P432" i="116"/>
  <c r="Q432" i="116" s="1"/>
  <c r="C652" i="116"/>
  <c r="C711" i="116" s="1"/>
  <c r="E11" i="112"/>
  <c r="J11" i="112" s="1"/>
  <c r="D6" i="112"/>
  <c r="E6" i="112" s="1"/>
  <c r="I20" i="112"/>
  <c r="J20" i="112" s="1"/>
  <c r="H20" i="112"/>
  <c r="M4" i="116"/>
  <c r="C58" i="116"/>
  <c r="C67" i="116"/>
  <c r="C66" i="116" s="1"/>
  <c r="C30" i="116"/>
  <c r="C69" i="116"/>
  <c r="P290" i="116"/>
  <c r="Q290" i="116" s="1"/>
  <c r="C468" i="116"/>
  <c r="C439" i="116" s="1"/>
  <c r="C498" i="116" s="1"/>
  <c r="P5" i="116"/>
  <c r="C134" i="116"/>
  <c r="C62" i="116"/>
  <c r="C61" i="116" s="1"/>
  <c r="C338" i="116"/>
  <c r="C21" i="112"/>
  <c r="E21" i="112" s="1"/>
  <c r="H22" i="112"/>
  <c r="C120" i="116"/>
  <c r="C48" i="116"/>
  <c r="C227" i="116"/>
  <c r="C226" i="116" s="1"/>
  <c r="C285" i="116" s="1"/>
  <c r="C13" i="116"/>
  <c r="Q646" i="116"/>
  <c r="P645" i="116"/>
  <c r="Q645" i="116" s="1"/>
  <c r="G4" i="112"/>
  <c r="G8" i="112"/>
  <c r="C49" i="116"/>
  <c r="C136" i="116"/>
  <c r="C65" i="116"/>
  <c r="P7" i="116"/>
  <c r="P148" i="116"/>
  <c r="Q148" i="116" s="1"/>
  <c r="C59" i="116"/>
  <c r="C201" i="116"/>
  <c r="P8" i="116"/>
  <c r="C94" i="116"/>
  <c r="C107" i="116"/>
  <c r="C36" i="116"/>
  <c r="C51" i="116"/>
  <c r="C178" i="116"/>
  <c r="C35" i="116"/>
  <c r="H12" i="112"/>
  <c r="F7" i="112"/>
  <c r="I12" i="112"/>
  <c r="J12" i="112" s="1"/>
  <c r="I4" i="116"/>
  <c r="C44" i="116"/>
  <c r="C43" i="116" s="1"/>
  <c r="C125" i="116"/>
  <c r="C53" i="116"/>
  <c r="C52" i="116" s="1"/>
  <c r="C165" i="116"/>
  <c r="C23" i="116"/>
  <c r="C232" i="116"/>
  <c r="C32" i="116"/>
  <c r="C243" i="116"/>
  <c r="C314" i="116"/>
  <c r="Q576" i="116"/>
  <c r="P574" i="116"/>
  <c r="Q574" i="116" s="1"/>
  <c r="E7" i="112"/>
  <c r="I10" i="112"/>
  <c r="J10" i="112" s="1"/>
  <c r="I17" i="112"/>
  <c r="J17" i="112" s="1"/>
  <c r="G16" i="112"/>
  <c r="J22" i="112"/>
  <c r="C22" i="116"/>
  <c r="C516" i="116"/>
  <c r="C556" i="116"/>
  <c r="C510" i="116" s="1"/>
  <c r="C569" i="116" s="1"/>
  <c r="C161" i="116"/>
  <c r="C155" i="116" s="1"/>
  <c r="C210" i="116"/>
  <c r="C633" i="116"/>
  <c r="C581" i="116" s="1"/>
  <c r="C640" i="116" s="1"/>
  <c r="C658" i="116"/>
  <c r="C5" i="112"/>
  <c r="E5" i="112" s="1"/>
  <c r="G23" i="112"/>
  <c r="I23" i="112" s="1"/>
  <c r="J23" i="112" s="1"/>
  <c r="C118" i="116"/>
  <c r="C130" i="116"/>
  <c r="C520" i="116"/>
  <c r="C546" i="116"/>
  <c r="C7" i="112"/>
  <c r="F16" i="112"/>
  <c r="H16" i="112" s="1"/>
  <c r="N14" i="112"/>
  <c r="O14" i="112" s="1"/>
  <c r="H21" i="112"/>
  <c r="C4" i="112"/>
  <c r="C3" i="112" s="1"/>
  <c r="C8" i="112"/>
  <c r="F5" i="112"/>
  <c r="H18" i="112"/>
  <c r="N15" i="112"/>
  <c r="O15" i="112" s="1"/>
  <c r="G24" i="112"/>
  <c r="I24" i="112" s="1"/>
  <c r="J24" i="112" s="1"/>
  <c r="C16" i="116"/>
  <c r="C64" i="116"/>
  <c r="C63" i="116" s="1"/>
  <c r="C420" i="116"/>
  <c r="C368" i="116" s="1"/>
  <c r="C427" i="116" s="1"/>
  <c r="K13" i="112"/>
  <c r="M17" i="112"/>
  <c r="H352" i="113"/>
  <c r="I655" i="113"/>
  <c r="H30" i="113"/>
  <c r="K676" i="113"/>
  <c r="K633" i="113"/>
  <c r="J667" i="113"/>
  <c r="J619" i="113"/>
  <c r="K643" i="113"/>
  <c r="K652" i="113"/>
  <c r="K651" i="113" s="1"/>
  <c r="J620" i="113"/>
  <c r="K631" i="113"/>
  <c r="K645" i="113"/>
  <c r="J666" i="113"/>
  <c r="J669" i="113"/>
  <c r="J668" i="113" s="1"/>
  <c r="K672" i="113"/>
  <c r="K675" i="113"/>
  <c r="J622" i="113"/>
  <c r="J628" i="113"/>
  <c r="I639" i="113"/>
  <c r="K642" i="113"/>
  <c r="K630" i="113"/>
  <c r="J650" i="113"/>
  <c r="J649" i="113" s="1"/>
  <c r="I671" i="113"/>
  <c r="K674" i="113"/>
  <c r="J621" i="113"/>
  <c r="I638" i="113"/>
  <c r="K641" i="113"/>
  <c r="K656" i="113"/>
  <c r="K9" i="112"/>
  <c r="K4" i="112" s="1"/>
  <c r="F534" i="113"/>
  <c r="F590" i="113"/>
  <c r="F595" i="113"/>
  <c r="F36" i="113"/>
  <c r="F35" i="113" s="1"/>
  <c r="F183" i="113"/>
  <c r="J638" i="113"/>
  <c r="J635" i="113"/>
  <c r="H239" i="113"/>
  <c r="K671" i="113"/>
  <c r="K628" i="113"/>
  <c r="I631" i="113"/>
  <c r="H220" i="113"/>
  <c r="H334" i="113"/>
  <c r="H431" i="113"/>
  <c r="H443" i="113"/>
  <c r="I643" i="113"/>
  <c r="I90" i="113"/>
  <c r="L188" i="113"/>
  <c r="H387" i="113"/>
  <c r="H288" i="113"/>
  <c r="I535" i="113"/>
  <c r="G578" i="113"/>
  <c r="I191" i="113"/>
  <c r="F239" i="113"/>
  <c r="F510" i="113"/>
  <c r="F33" i="113"/>
  <c r="F550" i="113"/>
  <c r="F387" i="113"/>
  <c r="F188" i="113"/>
  <c r="F284" i="113"/>
  <c r="F602" i="113"/>
  <c r="F19" i="113"/>
  <c r="F487" i="113"/>
  <c r="F522" i="113"/>
  <c r="K452" i="113"/>
  <c r="G375" i="113"/>
  <c r="J426" i="113"/>
  <c r="G352" i="113"/>
  <c r="G537" i="113"/>
  <c r="J493" i="113"/>
  <c r="K19" i="112"/>
  <c r="G188" i="113"/>
  <c r="G11" i="113"/>
  <c r="G437" i="113"/>
  <c r="G127" i="113"/>
  <c r="K287" i="113"/>
  <c r="G331" i="113"/>
  <c r="G399" i="113"/>
  <c r="G402" i="113"/>
  <c r="J589" i="113"/>
  <c r="G64" i="113"/>
  <c r="G284" i="113"/>
  <c r="K432" i="113"/>
  <c r="J563" i="113"/>
  <c r="J535" i="113"/>
  <c r="J516" i="113"/>
  <c r="J515" i="113" s="1"/>
  <c r="H424" i="113"/>
  <c r="H504" i="113"/>
  <c r="I669" i="113"/>
  <c r="I668" i="113" s="1"/>
  <c r="H216" i="113"/>
  <c r="H263" i="113"/>
  <c r="J645" i="113"/>
  <c r="H14" i="113"/>
  <c r="H58" i="113"/>
  <c r="H57" i="113" s="1"/>
  <c r="H10" i="113"/>
  <c r="I622" i="113"/>
  <c r="H18" i="113"/>
  <c r="H148" i="113"/>
  <c r="L178" i="113"/>
  <c r="H266" i="113"/>
  <c r="K187" i="113"/>
  <c r="J506" i="113"/>
  <c r="J521" i="113"/>
  <c r="J553" i="113"/>
  <c r="J631" i="113"/>
  <c r="I652" i="113"/>
  <c r="I651" i="113" s="1"/>
  <c r="H363" i="113"/>
  <c r="H22" i="113"/>
  <c r="H46" i="113"/>
  <c r="K433" i="113"/>
  <c r="I633" i="113"/>
  <c r="J643" i="113"/>
  <c r="L103" i="113"/>
  <c r="H26" i="113"/>
  <c r="M103" i="113"/>
  <c r="H50" i="113"/>
  <c r="I154" i="113"/>
  <c r="M183" i="113"/>
  <c r="H54" i="113"/>
  <c r="K622" i="113"/>
  <c r="I645" i="113"/>
  <c r="H668" i="113"/>
  <c r="K669" i="113"/>
  <c r="K668" i="113" s="1"/>
  <c r="G17" i="113"/>
  <c r="J224" i="113"/>
  <c r="G387" i="113"/>
  <c r="G424" i="113"/>
  <c r="G431" i="113"/>
  <c r="G487" i="113"/>
  <c r="G559" i="113"/>
  <c r="G460" i="113"/>
  <c r="G46" i="113"/>
  <c r="G165" i="113"/>
  <c r="G39" i="113"/>
  <c r="G38" i="113" s="1"/>
  <c r="I430" i="113"/>
  <c r="G110" i="113"/>
  <c r="G220" i="113"/>
  <c r="G115" i="113"/>
  <c r="G34" i="113"/>
  <c r="K497" i="113"/>
  <c r="J562" i="113"/>
  <c r="G21" i="113"/>
  <c r="G26" i="113"/>
  <c r="G31" i="113"/>
  <c r="G55" i="113"/>
  <c r="G65" i="113"/>
  <c r="G415" i="113"/>
  <c r="K426" i="113"/>
  <c r="K429" i="113"/>
  <c r="G595" i="113"/>
  <c r="G605" i="113"/>
  <c r="G25" i="113"/>
  <c r="G75" i="113"/>
  <c r="G198" i="113"/>
  <c r="J225" i="113"/>
  <c r="G420" i="113"/>
  <c r="G555" i="113"/>
  <c r="F504" i="113"/>
  <c r="F97" i="113"/>
  <c r="K463" i="113"/>
  <c r="F375" i="113"/>
  <c r="F20" i="113"/>
  <c r="F37" i="113"/>
  <c r="F165" i="113"/>
  <c r="F443" i="113"/>
  <c r="F27" i="113"/>
  <c r="K78" i="113"/>
  <c r="F17" i="113"/>
  <c r="J253" i="113"/>
  <c r="F460" i="113"/>
  <c r="I190" i="113"/>
  <c r="F195" i="113"/>
  <c r="F65" i="113"/>
  <c r="F211" i="113"/>
  <c r="K309" i="113"/>
  <c r="F605" i="113"/>
  <c r="F28" i="113"/>
  <c r="F75" i="113"/>
  <c r="F115" i="113"/>
  <c r="F143" i="113"/>
  <c r="F44" i="113"/>
  <c r="F450" i="113"/>
  <c r="F14" i="113"/>
  <c r="F324" i="113"/>
  <c r="K167" i="113"/>
  <c r="F178" i="113"/>
  <c r="I214" i="113"/>
  <c r="F22" i="113"/>
  <c r="F46" i="113"/>
  <c r="K493" i="113"/>
  <c r="I519" i="113"/>
  <c r="F36" i="75"/>
  <c r="H227" i="113"/>
  <c r="H115" i="113"/>
  <c r="H165" i="113"/>
  <c r="J218" i="113"/>
  <c r="K428" i="113"/>
  <c r="J485" i="113"/>
  <c r="K492" i="113"/>
  <c r="I576" i="113"/>
  <c r="H578" i="113"/>
  <c r="H649" i="113"/>
  <c r="I650" i="113"/>
  <c r="I649" i="113" s="1"/>
  <c r="I674" i="113"/>
  <c r="I676" i="113"/>
  <c r="I675" i="113"/>
  <c r="K169" i="113"/>
  <c r="H211" i="113"/>
  <c r="K253" i="113"/>
  <c r="H420" i="113"/>
  <c r="I449" i="113"/>
  <c r="I448" i="113" s="1"/>
  <c r="K650" i="113"/>
  <c r="K649" i="113" s="1"/>
  <c r="I672" i="113"/>
  <c r="J674" i="113"/>
  <c r="H382" i="113"/>
  <c r="K260" i="113"/>
  <c r="K398" i="113"/>
  <c r="K397" i="113" s="1"/>
  <c r="K427" i="113"/>
  <c r="K565" i="113"/>
  <c r="H572" i="113"/>
  <c r="J630" i="113"/>
  <c r="H673" i="113"/>
  <c r="J675" i="113"/>
  <c r="J676" i="113"/>
  <c r="H15" i="113"/>
  <c r="J117" i="113"/>
  <c r="J146" i="113"/>
  <c r="L195" i="113"/>
  <c r="L193" i="113" s="1"/>
  <c r="H233" i="113"/>
  <c r="L239" i="113"/>
  <c r="I257" i="113"/>
  <c r="K320" i="113"/>
  <c r="K367" i="113"/>
  <c r="K435" i="113"/>
  <c r="K496" i="113"/>
  <c r="J501" i="113"/>
  <c r="I520" i="113"/>
  <c r="I533" i="113"/>
  <c r="I532" i="113" s="1"/>
  <c r="J565" i="113"/>
  <c r="H605" i="113"/>
  <c r="I619" i="113"/>
  <c r="H64" i="113"/>
  <c r="H392" i="113"/>
  <c r="M239" i="113"/>
  <c r="M188" i="113"/>
  <c r="J394" i="113"/>
  <c r="H84" i="113"/>
  <c r="J173" i="113"/>
  <c r="H455" i="113"/>
  <c r="J463" i="113"/>
  <c r="J564" i="113"/>
  <c r="J569" i="113"/>
  <c r="J79" i="113"/>
  <c r="H56" i="113"/>
  <c r="I150" i="113"/>
  <c r="H246" i="113"/>
  <c r="I259" i="113"/>
  <c r="K434" i="113"/>
  <c r="J500" i="113"/>
  <c r="I508" i="113"/>
  <c r="I621" i="113"/>
  <c r="I642" i="113"/>
  <c r="G288" i="113"/>
  <c r="G334" i="113"/>
  <c r="G8" i="113"/>
  <c r="G51" i="113"/>
  <c r="G18" i="113"/>
  <c r="K111" i="113"/>
  <c r="J114" i="113"/>
  <c r="G178" i="113"/>
  <c r="J182" i="113"/>
  <c r="I187" i="113"/>
  <c r="G211" i="113"/>
  <c r="J217" i="113"/>
  <c r="I240" i="113"/>
  <c r="G246" i="113"/>
  <c r="J259" i="113"/>
  <c r="G266" i="113"/>
  <c r="I296" i="113"/>
  <c r="I313" i="113"/>
  <c r="I312" i="113" s="1"/>
  <c r="G314" i="113"/>
  <c r="I337" i="113"/>
  <c r="K337" i="113" s="1"/>
  <c r="G356" i="113"/>
  <c r="J374" i="113"/>
  <c r="J425" i="113"/>
  <c r="K430" i="113"/>
  <c r="K436" i="113"/>
  <c r="K447" i="113"/>
  <c r="K446" i="113" s="1"/>
  <c r="I538" i="113"/>
  <c r="K538" i="113" s="1"/>
  <c r="J598" i="113"/>
  <c r="G56" i="113"/>
  <c r="G54" i="113"/>
  <c r="G60" i="113"/>
  <c r="G33" i="113"/>
  <c r="G239" i="113"/>
  <c r="G256" i="113"/>
  <c r="G263" i="113"/>
  <c r="G295" i="113"/>
  <c r="G324" i="113"/>
  <c r="J78" i="113"/>
  <c r="G20" i="113"/>
  <c r="G97" i="113"/>
  <c r="J101" i="113"/>
  <c r="K217" i="113"/>
  <c r="K252" i="113"/>
  <c r="G279" i="113"/>
  <c r="J322" i="113"/>
  <c r="G392" i="113"/>
  <c r="G470" i="113"/>
  <c r="I490" i="113"/>
  <c r="G550" i="113"/>
  <c r="K561" i="113"/>
  <c r="J313" i="113"/>
  <c r="J312" i="113" s="1"/>
  <c r="G37" i="113"/>
  <c r="G27" i="113"/>
  <c r="G159" i="113"/>
  <c r="J438" i="113"/>
  <c r="G467" i="113"/>
  <c r="J187" i="113"/>
  <c r="G10" i="113"/>
  <c r="G216" i="113"/>
  <c r="G369" i="113"/>
  <c r="G14" i="113"/>
  <c r="K100" i="113"/>
  <c r="J102" i="113"/>
  <c r="I122" i="113"/>
  <c r="G148" i="113"/>
  <c r="I157" i="113"/>
  <c r="G171" i="113"/>
  <c r="J221" i="113"/>
  <c r="G233" i="113"/>
  <c r="G319" i="113"/>
  <c r="K425" i="113"/>
  <c r="G455" i="113"/>
  <c r="J497" i="113"/>
  <c r="G517" i="113"/>
  <c r="I521" i="113"/>
  <c r="G522" i="113"/>
  <c r="G527" i="113"/>
  <c r="G534" i="113"/>
  <c r="J576" i="113"/>
  <c r="G585" i="113"/>
  <c r="F32" i="113"/>
  <c r="F55" i="113"/>
  <c r="F58" i="113"/>
  <c r="F57" i="113" s="1"/>
  <c r="F152" i="113"/>
  <c r="F171" i="113"/>
  <c r="K186" i="113"/>
  <c r="I201" i="113"/>
  <c r="K201" i="113" s="1"/>
  <c r="K241" i="113"/>
  <c r="I252" i="113"/>
  <c r="I269" i="113"/>
  <c r="K269" i="113" s="1"/>
  <c r="F307" i="113"/>
  <c r="F356" i="113"/>
  <c r="F369" i="113"/>
  <c r="K459" i="113"/>
  <c r="I462" i="113"/>
  <c r="F482" i="113"/>
  <c r="K516" i="113"/>
  <c r="K515" i="113" s="1"/>
  <c r="F517" i="113"/>
  <c r="K529" i="113"/>
  <c r="F537" i="113"/>
  <c r="J575" i="113"/>
  <c r="J588" i="113"/>
  <c r="F91" i="113"/>
  <c r="F127" i="113"/>
  <c r="F159" i="113"/>
  <c r="F392" i="113"/>
  <c r="I394" i="113"/>
  <c r="F397" i="113"/>
  <c r="I398" i="113"/>
  <c r="I397" i="113" s="1"/>
  <c r="F402" i="113"/>
  <c r="F415" i="113"/>
  <c r="K449" i="113"/>
  <c r="K448" i="113" s="1"/>
  <c r="F470" i="113"/>
  <c r="F515" i="113"/>
  <c r="I241" i="113"/>
  <c r="F399" i="113"/>
  <c r="I428" i="113"/>
  <c r="F8" i="113"/>
  <c r="F39" i="113"/>
  <c r="F38" i="113" s="1"/>
  <c r="F437" i="113"/>
  <c r="F498" i="113"/>
  <c r="F21" i="113"/>
  <c r="F43" i="113"/>
  <c r="K112" i="113"/>
  <c r="F49" i="113"/>
  <c r="J128" i="113"/>
  <c r="J166" i="113"/>
  <c r="J169" i="113"/>
  <c r="F61" i="113"/>
  <c r="F227" i="113"/>
  <c r="J240" i="113"/>
  <c r="F295" i="113"/>
  <c r="I300" i="113"/>
  <c r="F301" i="113"/>
  <c r="F319" i="113"/>
  <c r="F11" i="113"/>
  <c r="F363" i="113"/>
  <c r="I427" i="113"/>
  <c r="J428" i="113"/>
  <c r="F467" i="113"/>
  <c r="K514" i="113"/>
  <c r="K513" i="113" s="1"/>
  <c r="I569" i="113"/>
  <c r="F578" i="113"/>
  <c r="I587" i="113"/>
  <c r="F251" i="113"/>
  <c r="F80" i="113"/>
  <c r="F18" i="113"/>
  <c r="I109" i="113"/>
  <c r="I108" i="113" s="1"/>
  <c r="F125" i="113"/>
  <c r="F130" i="113"/>
  <c r="F198" i="113"/>
  <c r="F216" i="113"/>
  <c r="F41" i="113"/>
  <c r="F40" i="113" s="1"/>
  <c r="F266" i="113"/>
  <c r="I316" i="113"/>
  <c r="I426" i="113"/>
  <c r="J427" i="113"/>
  <c r="J508" i="113"/>
  <c r="F48" i="113"/>
  <c r="K79" i="113"/>
  <c r="F51" i="113"/>
  <c r="F246" i="113"/>
  <c r="F263" i="113"/>
  <c r="F352" i="113"/>
  <c r="F382" i="113"/>
  <c r="F420" i="113"/>
  <c r="F455" i="113"/>
  <c r="J505" i="113"/>
  <c r="F555" i="113"/>
  <c r="F30" i="113"/>
  <c r="F585" i="113"/>
  <c r="F15" i="113"/>
  <c r="F45" i="113"/>
  <c r="F10" i="113"/>
  <c r="F424" i="113"/>
  <c r="L36" i="75"/>
  <c r="O36" i="75"/>
  <c r="K36" i="75"/>
  <c r="I36" i="75"/>
  <c r="H36" i="75"/>
  <c r="J36" i="75"/>
  <c r="F84" i="113"/>
  <c r="F120" i="113"/>
  <c r="K117" i="113"/>
  <c r="F347" i="113"/>
  <c r="K365" i="113"/>
  <c r="K368" i="113"/>
  <c r="I396" i="113"/>
  <c r="F446" i="113"/>
  <c r="I506" i="113"/>
  <c r="F559" i="113"/>
  <c r="F103" i="113"/>
  <c r="F233" i="113"/>
  <c r="I243" i="113"/>
  <c r="I242" i="113" s="1"/>
  <c r="J379" i="113"/>
  <c r="J378" i="113" s="1"/>
  <c r="F13" i="113"/>
  <c r="F56" i="113"/>
  <c r="F64" i="113"/>
  <c r="F110" i="113"/>
  <c r="K113" i="113"/>
  <c r="K151" i="113"/>
  <c r="J196" i="113"/>
  <c r="J222" i="113"/>
  <c r="K226" i="113"/>
  <c r="K232" i="113"/>
  <c r="I262" i="113"/>
  <c r="I261" i="113" s="1"/>
  <c r="I268" i="113"/>
  <c r="K268" i="113" s="1"/>
  <c r="J285" i="113"/>
  <c r="I336" i="113"/>
  <c r="K336" i="113" s="1"/>
  <c r="J368" i="113"/>
  <c r="I425" i="113"/>
  <c r="F448" i="113"/>
  <c r="J561" i="113"/>
  <c r="F566" i="113"/>
  <c r="J570" i="113"/>
  <c r="K596" i="113"/>
  <c r="I89" i="113"/>
  <c r="J282" i="113"/>
  <c r="K285" i="113"/>
  <c r="I447" i="113"/>
  <c r="I446" i="113" s="1"/>
  <c r="K225" i="113"/>
  <c r="I226" i="113"/>
  <c r="I333" i="113"/>
  <c r="F431" i="113"/>
  <c r="I432" i="113"/>
  <c r="I433" i="113"/>
  <c r="I434" i="113"/>
  <c r="I435" i="113"/>
  <c r="I436" i="113"/>
  <c r="J496" i="113"/>
  <c r="K570" i="113"/>
  <c r="F9" i="113"/>
  <c r="I85" i="113"/>
  <c r="K102" i="113"/>
  <c r="K116" i="113"/>
  <c r="F50" i="113"/>
  <c r="K150" i="113"/>
  <c r="I158" i="113"/>
  <c r="K161" i="113"/>
  <c r="J167" i="113"/>
  <c r="K218" i="113"/>
  <c r="I225" i="113"/>
  <c r="J226" i="113"/>
  <c r="F242" i="113"/>
  <c r="I254" i="113"/>
  <c r="F314" i="113"/>
  <c r="F331" i="113"/>
  <c r="F334" i="113"/>
  <c r="J367" i="113"/>
  <c r="J381" i="113"/>
  <c r="J380" i="113" s="1"/>
  <c r="J432" i="113"/>
  <c r="J433" i="113"/>
  <c r="J434" i="113"/>
  <c r="J435" i="113"/>
  <c r="J436" i="113"/>
  <c r="J447" i="113"/>
  <c r="J446" i="113" s="1"/>
  <c r="J451" i="113"/>
  <c r="J489" i="113"/>
  <c r="J492" i="113"/>
  <c r="K502" i="113"/>
  <c r="I505" i="113"/>
  <c r="J518" i="113"/>
  <c r="F527" i="113"/>
  <c r="J531" i="113"/>
  <c r="I552" i="113"/>
  <c r="K564" i="113"/>
  <c r="I575" i="113"/>
  <c r="K584" i="113"/>
  <c r="K583" i="113" s="1"/>
  <c r="F26" i="113"/>
  <c r="F53" i="113"/>
  <c r="K243" i="113"/>
  <c r="K242" i="113" s="1"/>
  <c r="F31" i="113"/>
  <c r="F34" i="113"/>
  <c r="F148" i="113"/>
  <c r="K221" i="113"/>
  <c r="K224" i="113"/>
  <c r="J254" i="113"/>
  <c r="F572" i="113"/>
  <c r="F25" i="113"/>
  <c r="I86" i="113"/>
  <c r="J170" i="113"/>
  <c r="J318" i="113"/>
  <c r="K321" i="113"/>
  <c r="K439" i="113"/>
  <c r="K598" i="113"/>
  <c r="F24" i="113"/>
  <c r="F54" i="113"/>
  <c r="K114" i="113"/>
  <c r="J118" i="113"/>
  <c r="I123" i="113"/>
  <c r="F63" i="113"/>
  <c r="J163" i="113"/>
  <c r="K166" i="113"/>
  <c r="K197" i="113"/>
  <c r="I200" i="113"/>
  <c r="K200" i="113" s="1"/>
  <c r="F220" i="113"/>
  <c r="I260" i="113"/>
  <c r="J287" i="113"/>
  <c r="J298" i="113"/>
  <c r="I429" i="113"/>
  <c r="J430" i="113"/>
  <c r="F491" i="113"/>
  <c r="K501" i="113"/>
  <c r="J507" i="113"/>
  <c r="J520" i="113"/>
  <c r="K563" i="113"/>
  <c r="F60" i="113"/>
  <c r="F256" i="113"/>
  <c r="F279" i="113"/>
  <c r="F288" i="113"/>
  <c r="J429" i="113"/>
  <c r="K458" i="113"/>
  <c r="K464" i="113"/>
  <c r="I507" i="113"/>
  <c r="I539" i="113"/>
  <c r="K539" i="113" s="1"/>
  <c r="I554" i="113"/>
  <c r="I577" i="113"/>
  <c r="I151" i="113"/>
  <c r="K194" i="113"/>
  <c r="K193" i="113" s="1"/>
  <c r="K196" i="113"/>
  <c r="I199" i="113"/>
  <c r="K199" i="113" s="1"/>
  <c r="J223" i="113"/>
  <c r="I253" i="113"/>
  <c r="J260" i="113"/>
  <c r="I267" i="113"/>
  <c r="J267" i="113" s="1"/>
  <c r="K302" i="113"/>
  <c r="K366" i="113"/>
  <c r="J398" i="113"/>
  <c r="J397" i="113" s="1"/>
  <c r="J417" i="113"/>
  <c r="J483" i="113"/>
  <c r="J502" i="113"/>
  <c r="I589" i="113"/>
  <c r="K82" i="113"/>
  <c r="I88" i="113"/>
  <c r="J105" i="113"/>
  <c r="G19" i="113"/>
  <c r="I155" i="113"/>
  <c r="J179" i="113"/>
  <c r="G48" i="113"/>
  <c r="I184" i="113"/>
  <c r="K184" i="113"/>
  <c r="G251" i="113"/>
  <c r="K255" i="113"/>
  <c r="I567" i="113"/>
  <c r="G566" i="113"/>
  <c r="J567" i="113"/>
  <c r="J566" i="113" s="1"/>
  <c r="G130" i="113"/>
  <c r="G63" i="113"/>
  <c r="K503" i="113"/>
  <c r="J503" i="113"/>
  <c r="K181" i="113"/>
  <c r="J181" i="113"/>
  <c r="G45" i="113"/>
  <c r="I393" i="113"/>
  <c r="G498" i="113"/>
  <c r="J499" i="113"/>
  <c r="J498" i="113" s="1"/>
  <c r="J536" i="113"/>
  <c r="I536" i="113"/>
  <c r="G602" i="113"/>
  <c r="I604" i="113"/>
  <c r="G227" i="113"/>
  <c r="G9" i="113"/>
  <c r="J77" i="113"/>
  <c r="K101" i="113"/>
  <c r="G44" i="113"/>
  <c r="G120" i="113"/>
  <c r="G53" i="113"/>
  <c r="J186" i="113"/>
  <c r="G244" i="113"/>
  <c r="G41" i="113"/>
  <c r="G40" i="113" s="1"/>
  <c r="K364" i="113"/>
  <c r="K363" i="113" s="1"/>
  <c r="G363" i="113"/>
  <c r="G465" i="113"/>
  <c r="G58" i="113"/>
  <c r="G57" i="113" s="1"/>
  <c r="G510" i="113"/>
  <c r="G80" i="113"/>
  <c r="G13" i="113"/>
  <c r="K81" i="113"/>
  <c r="J495" i="113"/>
  <c r="G491" i="113"/>
  <c r="G30" i="113"/>
  <c r="G50" i="113"/>
  <c r="G61" i="113"/>
  <c r="K77" i="113"/>
  <c r="G91" i="113"/>
  <c r="G24" i="113"/>
  <c r="K95" i="113"/>
  <c r="G32" i="113"/>
  <c r="J100" i="113"/>
  <c r="I121" i="113"/>
  <c r="I186" i="113"/>
  <c r="G301" i="113"/>
  <c r="G572" i="113"/>
  <c r="J574" i="113"/>
  <c r="I574" i="113"/>
  <c r="G143" i="113"/>
  <c r="K144" i="113"/>
  <c r="G103" i="113"/>
  <c r="G36" i="113"/>
  <c r="J104" i="113"/>
  <c r="G43" i="113"/>
  <c r="G183" i="113"/>
  <c r="K185" i="113"/>
  <c r="G49" i="113"/>
  <c r="I185" i="113"/>
  <c r="J219" i="113"/>
  <c r="G15" i="113"/>
  <c r="I485" i="113"/>
  <c r="G84" i="113"/>
  <c r="J111" i="113"/>
  <c r="K147" i="113"/>
  <c r="J147" i="113"/>
  <c r="G152" i="113"/>
  <c r="I156" i="113"/>
  <c r="G28" i="113"/>
  <c r="J185" i="113"/>
  <c r="K219" i="113"/>
  <c r="G347" i="113"/>
  <c r="G482" i="113"/>
  <c r="J81" i="113"/>
  <c r="K164" i="113"/>
  <c r="I175" i="113"/>
  <c r="I174" i="113" s="1"/>
  <c r="J184" i="113"/>
  <c r="K223" i="113"/>
  <c r="K240" i="113"/>
  <c r="I298" i="113"/>
  <c r="J366" i="113"/>
  <c r="K379" i="113"/>
  <c r="K378" i="113" s="1"/>
  <c r="K462" i="113"/>
  <c r="I531" i="113"/>
  <c r="J584" i="113"/>
  <c r="J583" i="113" s="1"/>
  <c r="G195" i="113"/>
  <c r="G378" i="113"/>
  <c r="J462" i="113"/>
  <c r="K528" i="113"/>
  <c r="I553" i="113"/>
  <c r="I584" i="113"/>
  <c r="I583" i="113" s="1"/>
  <c r="I588" i="113"/>
  <c r="G590" i="113"/>
  <c r="K396" i="113"/>
  <c r="I523" i="113"/>
  <c r="I379" i="113"/>
  <c r="I378" i="113" s="1"/>
  <c r="K76" i="113"/>
  <c r="I87" i="113"/>
  <c r="K96" i="113"/>
  <c r="K99" i="113"/>
  <c r="I107" i="113"/>
  <c r="I106" i="113" s="1"/>
  <c r="K146" i="113"/>
  <c r="K180" i="113"/>
  <c r="J197" i="113"/>
  <c r="K222" i="113"/>
  <c r="I230" i="113"/>
  <c r="J243" i="113"/>
  <c r="J242" i="113" s="1"/>
  <c r="J300" i="113"/>
  <c r="J309" i="113"/>
  <c r="J320" i="113"/>
  <c r="J365" i="113"/>
  <c r="J468" i="113"/>
  <c r="I483" i="113"/>
  <c r="J494" i="113"/>
  <c r="J514" i="113"/>
  <c r="J513" i="113" s="1"/>
  <c r="K569" i="113"/>
  <c r="G583" i="113"/>
  <c r="J587" i="113"/>
  <c r="K603" i="113"/>
  <c r="K370" i="113"/>
  <c r="G443" i="113"/>
  <c r="I466" i="113"/>
  <c r="I465" i="113" s="1"/>
  <c r="K469" i="113"/>
  <c r="K495" i="113"/>
  <c r="K567" i="113"/>
  <c r="K566" i="113" s="1"/>
  <c r="K604" i="113"/>
  <c r="G22" i="113"/>
  <c r="G307" i="113"/>
  <c r="G504" i="113"/>
  <c r="G513" i="113"/>
  <c r="I518" i="113"/>
  <c r="J552" i="113"/>
  <c r="K229" i="113"/>
  <c r="J241" i="113"/>
  <c r="J299" i="113"/>
  <c r="I305" i="113"/>
  <c r="K322" i="113"/>
  <c r="K349" i="113"/>
  <c r="J364" i="113"/>
  <c r="J363" i="113" s="1"/>
  <c r="K384" i="113"/>
  <c r="K393" i="113"/>
  <c r="G450" i="113"/>
  <c r="K500" i="113"/>
  <c r="K533" i="113"/>
  <c r="K532" i="113" s="1"/>
  <c r="J255" i="113"/>
  <c r="K280" i="113"/>
  <c r="G382" i="113"/>
  <c r="J386" i="113"/>
  <c r="K601" i="113"/>
  <c r="K600" i="113" s="1"/>
  <c r="J252" i="113"/>
  <c r="J304" i="113"/>
  <c r="K371" i="113"/>
  <c r="K394" i="113"/>
  <c r="K418" i="113"/>
  <c r="K499" i="113"/>
  <c r="K498" i="113" s="1"/>
  <c r="I503" i="113"/>
  <c r="J524" i="113"/>
  <c r="K530" i="113"/>
  <c r="K571" i="113"/>
  <c r="I599" i="113"/>
  <c r="K172" i="113"/>
  <c r="I172" i="113"/>
  <c r="H171" i="113"/>
  <c r="K357" i="113"/>
  <c r="J357" i="113"/>
  <c r="I357" i="113"/>
  <c r="H97" i="113"/>
  <c r="J99" i="113"/>
  <c r="K105" i="113"/>
  <c r="H51" i="113"/>
  <c r="K119" i="113"/>
  <c r="H120" i="113"/>
  <c r="I124" i="113"/>
  <c r="K128" i="113"/>
  <c r="H63" i="113"/>
  <c r="H130" i="113"/>
  <c r="K145" i="113"/>
  <c r="J145" i="113"/>
  <c r="J172" i="113"/>
  <c r="J180" i="113"/>
  <c r="J258" i="113"/>
  <c r="K258" i="113"/>
  <c r="I258" i="113"/>
  <c r="K293" i="113"/>
  <c r="J293" i="113"/>
  <c r="I293" i="113"/>
  <c r="K362" i="113"/>
  <c r="J362" i="113"/>
  <c r="I362" i="113"/>
  <c r="I636" i="113"/>
  <c r="J636" i="113"/>
  <c r="K636" i="113"/>
  <c r="H634" i="113"/>
  <c r="H75" i="113"/>
  <c r="J76" i="113"/>
  <c r="J83" i="113"/>
  <c r="J98" i="113"/>
  <c r="J113" i="113"/>
  <c r="J119" i="113"/>
  <c r="K286" i="113"/>
  <c r="H284" i="113"/>
  <c r="J286" i="113"/>
  <c r="K290" i="113"/>
  <c r="J290" i="113"/>
  <c r="I290" i="113"/>
  <c r="K308" i="113"/>
  <c r="J308" i="113"/>
  <c r="H307" i="113"/>
  <c r="K323" i="113"/>
  <c r="J323" i="113"/>
  <c r="K326" i="113"/>
  <c r="J326" i="113"/>
  <c r="I326" i="113"/>
  <c r="K359" i="113"/>
  <c r="J359" i="113"/>
  <c r="I359" i="113"/>
  <c r="K560" i="113"/>
  <c r="H559" i="113"/>
  <c r="J560" i="113"/>
  <c r="J82" i="113"/>
  <c r="K83" i="113"/>
  <c r="K98" i="113"/>
  <c r="J112" i="113"/>
  <c r="K149" i="113"/>
  <c r="J149" i="113"/>
  <c r="H152" i="113"/>
  <c r="I153" i="113"/>
  <c r="K179" i="113"/>
  <c r="H356" i="113"/>
  <c r="K461" i="113"/>
  <c r="J461" i="113"/>
  <c r="I461" i="113"/>
  <c r="H460" i="113"/>
  <c r="J484" i="113"/>
  <c r="H482" i="113"/>
  <c r="I484" i="113"/>
  <c r="K568" i="113"/>
  <c r="J568" i="113"/>
  <c r="H566" i="113"/>
  <c r="I568" i="113"/>
  <c r="K118" i="113"/>
  <c r="I149" i="113"/>
  <c r="K170" i="113"/>
  <c r="H188" i="113"/>
  <c r="M195" i="113"/>
  <c r="M193" i="113" s="1"/>
  <c r="K292" i="113"/>
  <c r="J292" i="113"/>
  <c r="I292" i="113"/>
  <c r="K328" i="113"/>
  <c r="J328" i="113"/>
  <c r="I328" i="113"/>
  <c r="K361" i="113"/>
  <c r="J361" i="113"/>
  <c r="I361" i="113"/>
  <c r="H470" i="113"/>
  <c r="J509" i="113"/>
  <c r="I509" i="113"/>
  <c r="L183" i="113"/>
  <c r="K192" i="113"/>
  <c r="I192" i="113"/>
  <c r="K289" i="113"/>
  <c r="J289" i="113"/>
  <c r="I289" i="113"/>
  <c r="K311" i="113"/>
  <c r="K310" i="113" s="1"/>
  <c r="J311" i="113"/>
  <c r="J310" i="113" s="1"/>
  <c r="I311" i="113"/>
  <c r="I310" i="113" s="1"/>
  <c r="K325" i="113"/>
  <c r="J325" i="113"/>
  <c r="I325" i="113"/>
  <c r="H324" i="113"/>
  <c r="K358" i="113"/>
  <c r="J358" i="113"/>
  <c r="I358" i="113"/>
  <c r="K129" i="113"/>
  <c r="J129" i="113"/>
  <c r="K173" i="113"/>
  <c r="I173" i="113"/>
  <c r="H178" i="113"/>
  <c r="K182" i="113"/>
  <c r="K294" i="113"/>
  <c r="J294" i="113"/>
  <c r="I294" i="113"/>
  <c r="H402" i="113"/>
  <c r="H415" i="113"/>
  <c r="K644" i="113"/>
  <c r="J644" i="113"/>
  <c r="I644" i="113"/>
  <c r="L108" i="113"/>
  <c r="H48" i="113"/>
  <c r="J116" i="113"/>
  <c r="K168" i="113"/>
  <c r="J168" i="113"/>
  <c r="K291" i="113"/>
  <c r="J291" i="113"/>
  <c r="I291" i="113"/>
  <c r="I297" i="113"/>
  <c r="H295" i="113"/>
  <c r="K327" i="113"/>
  <c r="J327" i="113"/>
  <c r="I327" i="113"/>
  <c r="J330" i="113"/>
  <c r="J329" i="113" s="1"/>
  <c r="H329" i="113"/>
  <c r="I330" i="113"/>
  <c r="I329" i="113" s="1"/>
  <c r="K360" i="113"/>
  <c r="J360" i="113"/>
  <c r="I360" i="113"/>
  <c r="K395" i="113"/>
  <c r="J395" i="113"/>
  <c r="I395" i="113"/>
  <c r="J486" i="113"/>
  <c r="I486" i="113"/>
  <c r="J551" i="113"/>
  <c r="I551" i="113"/>
  <c r="H550" i="113"/>
  <c r="K582" i="113"/>
  <c r="K581" i="113" s="1"/>
  <c r="J582" i="113"/>
  <c r="J581" i="113" s="1"/>
  <c r="H623" i="113"/>
  <c r="J629" i="113"/>
  <c r="H627" i="113"/>
  <c r="J654" i="113"/>
  <c r="I654" i="113"/>
  <c r="K665" i="113"/>
  <c r="I665" i="113"/>
  <c r="J257" i="113"/>
  <c r="H256" i="113"/>
  <c r="K259" i="113"/>
  <c r="J393" i="113"/>
  <c r="J449" i="113"/>
  <c r="J448" i="113" s="1"/>
  <c r="K494" i="113"/>
  <c r="J519" i="113"/>
  <c r="J530" i="113"/>
  <c r="K531" i="113"/>
  <c r="J533" i="113"/>
  <c r="J532" i="113" s="1"/>
  <c r="H534" i="113"/>
  <c r="I573" i="113"/>
  <c r="J599" i="113"/>
  <c r="H600" i="113"/>
  <c r="I601" i="113"/>
  <c r="I600" i="113" s="1"/>
  <c r="I603" i="113"/>
  <c r="J604" i="113"/>
  <c r="I620" i="113"/>
  <c r="K621" i="113"/>
  <c r="K629" i="113"/>
  <c r="J639" i="113"/>
  <c r="H640" i="113"/>
  <c r="I641" i="113"/>
  <c r="J642" i="113"/>
  <c r="K654" i="113"/>
  <c r="J665" i="113"/>
  <c r="J573" i="113"/>
  <c r="H581" i="113"/>
  <c r="H590" i="113"/>
  <c r="K599" i="113"/>
  <c r="J601" i="113"/>
  <c r="J600" i="113" s="1"/>
  <c r="H602" i="113"/>
  <c r="J603" i="113"/>
  <c r="H618" i="113"/>
  <c r="K620" i="113"/>
  <c r="K639" i="113"/>
  <c r="J641" i="113"/>
  <c r="J657" i="113"/>
  <c r="K657" i="113"/>
  <c r="K664" i="113"/>
  <c r="I664" i="113"/>
  <c r="H143" i="113"/>
  <c r="J150" i="113"/>
  <c r="J151" i="113"/>
  <c r="K257" i="113"/>
  <c r="I299" i="113"/>
  <c r="J321" i="113"/>
  <c r="I364" i="113"/>
  <c r="I365" i="113"/>
  <c r="I366" i="113"/>
  <c r="I367" i="113"/>
  <c r="I368" i="113"/>
  <c r="I381" i="113"/>
  <c r="I380" i="113" s="1"/>
  <c r="I464" i="113"/>
  <c r="H465" i="113"/>
  <c r="J466" i="113"/>
  <c r="J465" i="113" s="1"/>
  <c r="H491" i="113"/>
  <c r="J529" i="113"/>
  <c r="J554" i="113"/>
  <c r="I571" i="113"/>
  <c r="J577" i="113"/>
  <c r="I586" i="113"/>
  <c r="H585" i="113"/>
  <c r="K619" i="113"/>
  <c r="K632" i="113"/>
  <c r="I632" i="113"/>
  <c r="I637" i="113"/>
  <c r="K637" i="113"/>
  <c r="K638" i="113"/>
  <c r="H653" i="113"/>
  <c r="I657" i="113"/>
  <c r="J664" i="113"/>
  <c r="H103" i="113"/>
  <c r="J144" i="113"/>
  <c r="M178" i="113"/>
  <c r="I189" i="113"/>
  <c r="H198" i="113"/>
  <c r="I217" i="113"/>
  <c r="I218" i="113"/>
  <c r="I219" i="113"/>
  <c r="I221" i="113"/>
  <c r="I222" i="113"/>
  <c r="I223" i="113"/>
  <c r="I224" i="113"/>
  <c r="H251" i="113"/>
  <c r="I255" i="113"/>
  <c r="H319" i="113"/>
  <c r="H347" i="113"/>
  <c r="H380" i="113"/>
  <c r="K381" i="113"/>
  <c r="K380" i="113" s="1"/>
  <c r="I463" i="113"/>
  <c r="J464" i="113"/>
  <c r="K466" i="113"/>
  <c r="K465" i="113" s="1"/>
  <c r="H498" i="113"/>
  <c r="I499" i="113"/>
  <c r="I500" i="113"/>
  <c r="I501" i="113"/>
  <c r="I502" i="113"/>
  <c r="I516" i="113"/>
  <c r="I515" i="113" s="1"/>
  <c r="H517" i="113"/>
  <c r="K562" i="113"/>
  <c r="I570" i="113"/>
  <c r="J571" i="113"/>
  <c r="J586" i="113"/>
  <c r="K597" i="113"/>
  <c r="J597" i="113"/>
  <c r="J632" i="113"/>
  <c r="J637" i="113"/>
  <c r="J656" i="113"/>
  <c r="I656" i="113"/>
  <c r="H663" i="113"/>
  <c r="K667" i="113"/>
  <c r="I667" i="113"/>
  <c r="K104" i="113"/>
  <c r="M108" i="113"/>
  <c r="H183" i="113"/>
  <c r="H195" i="113"/>
  <c r="H242" i="113"/>
  <c r="K254" i="113"/>
  <c r="H314" i="113"/>
  <c r="J396" i="113"/>
  <c r="H555" i="113"/>
  <c r="J596" i="113"/>
  <c r="H595" i="113"/>
  <c r="H658" i="113"/>
  <c r="K666" i="113"/>
  <c r="I666" i="113"/>
  <c r="K655" i="113"/>
  <c r="J528" i="113"/>
  <c r="H527" i="113"/>
  <c r="J633" i="113"/>
  <c r="K635" i="113"/>
  <c r="H651" i="113"/>
  <c r="J652" i="113"/>
  <c r="J651" i="113" s="1"/>
  <c r="H34" i="113"/>
  <c r="D244" i="116"/>
  <c r="E244" i="116" s="1"/>
  <c r="F244" i="116" s="1"/>
  <c r="D261" i="116"/>
  <c r="D372" i="116"/>
  <c r="D395" i="116"/>
  <c r="D421" i="116"/>
  <c r="D444" i="116"/>
  <c r="E444" i="116" s="1"/>
  <c r="F444" i="116" s="1"/>
  <c r="H437" i="113"/>
  <c r="D467" i="116"/>
  <c r="D95" i="116"/>
  <c r="D96" i="116"/>
  <c r="D97" i="116"/>
  <c r="D98" i="116"/>
  <c r="E98" i="116" s="1"/>
  <c r="D99" i="116"/>
  <c r="D100" i="116"/>
  <c r="E100" i="116" s="1"/>
  <c r="F100" i="116" s="1"/>
  <c r="D117" i="116"/>
  <c r="D131" i="116"/>
  <c r="D132" i="116"/>
  <c r="D133" i="116"/>
  <c r="D166" i="116"/>
  <c r="E166" i="116" s="1"/>
  <c r="D167" i="116"/>
  <c r="D168" i="116"/>
  <c r="D169" i="116"/>
  <c r="D170" i="116"/>
  <c r="E170" i="116" s="1"/>
  <c r="D171" i="116"/>
  <c r="D188" i="116"/>
  <c r="E188" i="116" s="1"/>
  <c r="E187" i="116" s="1"/>
  <c r="D202" i="116"/>
  <c r="E202" i="116" s="1"/>
  <c r="D203" i="116"/>
  <c r="E203" i="116" s="1"/>
  <c r="D204" i="116"/>
  <c r="D315" i="116"/>
  <c r="D316" i="116"/>
  <c r="D317" i="116"/>
  <c r="E317" i="116" s="1"/>
  <c r="D318" i="116"/>
  <c r="D319" i="116"/>
  <c r="E319" i="116" s="1"/>
  <c r="D332" i="116"/>
  <c r="D348" i="116"/>
  <c r="E348" i="116" s="1"/>
  <c r="E347" i="116" s="1"/>
  <c r="D512" i="116"/>
  <c r="D513" i="116"/>
  <c r="D514" i="116"/>
  <c r="E514" i="116" s="1"/>
  <c r="D515" i="116"/>
  <c r="D534" i="116"/>
  <c r="D535" i="116"/>
  <c r="D536" i="116"/>
  <c r="E536" i="116" s="1"/>
  <c r="D537" i="116"/>
  <c r="D538" i="116"/>
  <c r="E538" i="116" s="1"/>
  <c r="D547" i="116"/>
  <c r="D548" i="116"/>
  <c r="D549" i="116"/>
  <c r="D550" i="116"/>
  <c r="D563" i="116"/>
  <c r="D564" i="116"/>
  <c r="D583" i="116"/>
  <c r="E583" i="116" s="1"/>
  <c r="D584" i="116"/>
  <c r="D585" i="116"/>
  <c r="E585" i="116" s="1"/>
  <c r="F585" i="116" s="1"/>
  <c r="D586" i="116"/>
  <c r="E586" i="116" s="1"/>
  <c r="D605" i="116"/>
  <c r="D606" i="116"/>
  <c r="D607" i="116"/>
  <c r="E607" i="116" s="1"/>
  <c r="F607" i="116" s="1"/>
  <c r="D608" i="116"/>
  <c r="D609" i="116"/>
  <c r="D618" i="116"/>
  <c r="E618" i="116" s="1"/>
  <c r="D619" i="116"/>
  <c r="E619" i="116" s="1"/>
  <c r="F619" i="116" s="1"/>
  <c r="D620" i="116"/>
  <c r="E620" i="116" s="1"/>
  <c r="D621" i="116"/>
  <c r="D634" i="116"/>
  <c r="E634" i="116" s="1"/>
  <c r="D635" i="116"/>
  <c r="E635" i="116" s="1"/>
  <c r="D654" i="116"/>
  <c r="E654" i="116" s="1"/>
  <c r="D655" i="116"/>
  <c r="D656" i="116"/>
  <c r="E656" i="116" s="1"/>
  <c r="D657" i="116"/>
  <c r="E657" i="116" s="1"/>
  <c r="D676" i="116"/>
  <c r="E676" i="116" s="1"/>
  <c r="F676" i="116" s="1"/>
  <c r="D677" i="116"/>
  <c r="E677" i="116" s="1"/>
  <c r="F677" i="116" s="1"/>
  <c r="D678" i="116"/>
  <c r="E678" i="116" s="1"/>
  <c r="D679" i="116"/>
  <c r="D680" i="116"/>
  <c r="E680" i="116" s="1"/>
  <c r="D689" i="116"/>
  <c r="D690" i="116"/>
  <c r="D691" i="116"/>
  <c r="D692" i="116"/>
  <c r="E692" i="116" s="1"/>
  <c r="H670" i="113"/>
  <c r="D247" i="116"/>
  <c r="E247" i="116" s="1"/>
  <c r="D373" i="116"/>
  <c r="E373" i="116" s="1"/>
  <c r="H369" i="113"/>
  <c r="D405" i="116"/>
  <c r="D422" i="116"/>
  <c r="D465" i="116"/>
  <c r="D478" i="116"/>
  <c r="D102" i="116"/>
  <c r="E102" i="116" s="1"/>
  <c r="D135" i="116"/>
  <c r="J155" i="113"/>
  <c r="D175" i="116"/>
  <c r="E175" i="116" s="1"/>
  <c r="J189" i="113"/>
  <c r="J192" i="113"/>
  <c r="D302" i="116"/>
  <c r="J296" i="113"/>
  <c r="J297" i="113"/>
  <c r="H301" i="113"/>
  <c r="D325" i="116"/>
  <c r="D336" i="116"/>
  <c r="E336" i="116" s="1"/>
  <c r="D350" i="116"/>
  <c r="E350" i="116" s="1"/>
  <c r="I349" i="113"/>
  <c r="I370" i="113"/>
  <c r="I384" i="113"/>
  <c r="I401" i="113"/>
  <c r="I418" i="113"/>
  <c r="I439" i="113"/>
  <c r="D517" i="116"/>
  <c r="D540" i="116"/>
  <c r="E540" i="116" s="1"/>
  <c r="H522" i="113"/>
  <c r="D555" i="116"/>
  <c r="E555" i="116" s="1"/>
  <c r="F555" i="116" s="1"/>
  <c r="H537" i="113"/>
  <c r="D588" i="116"/>
  <c r="D589" i="116"/>
  <c r="D590" i="116"/>
  <c r="E590" i="116" s="1"/>
  <c r="D611" i="116"/>
  <c r="D612" i="116"/>
  <c r="D623" i="116"/>
  <c r="E623" i="116" s="1"/>
  <c r="D624" i="116"/>
  <c r="D625" i="116"/>
  <c r="E625" i="116" s="1"/>
  <c r="D626" i="116"/>
  <c r="E626" i="116" s="1"/>
  <c r="D637" i="116"/>
  <c r="E637" i="116" s="1"/>
  <c r="D638" i="116"/>
  <c r="D639" i="116"/>
  <c r="E639" i="116" s="1"/>
  <c r="D659" i="116"/>
  <c r="D660" i="116"/>
  <c r="E660" i="116" s="1"/>
  <c r="D661" i="116"/>
  <c r="D682" i="116"/>
  <c r="E682" i="116" s="1"/>
  <c r="F682" i="116" s="1"/>
  <c r="D683" i="116"/>
  <c r="E683" i="116" s="1"/>
  <c r="D694" i="116"/>
  <c r="D695" i="116"/>
  <c r="E695" i="116" s="1"/>
  <c r="D696" i="116"/>
  <c r="D697" i="116"/>
  <c r="D246" i="116"/>
  <c r="D277" i="116"/>
  <c r="E277" i="116" s="1"/>
  <c r="D370" i="116"/>
  <c r="D394" i="116"/>
  <c r="E394" i="116" s="1"/>
  <c r="D407" i="116"/>
  <c r="E407" i="116" s="1"/>
  <c r="D441" i="116"/>
  <c r="D466" i="116"/>
  <c r="E466" i="116" s="1"/>
  <c r="H450" i="113"/>
  <c r="D479" i="116"/>
  <c r="H467" i="113"/>
  <c r="J85" i="113"/>
  <c r="D103" i="116"/>
  <c r="E103" i="116" s="1"/>
  <c r="J121" i="113"/>
  <c r="D173" i="116"/>
  <c r="E173" i="116" s="1"/>
  <c r="D190" i="116"/>
  <c r="E190" i="116" s="1"/>
  <c r="J191" i="113"/>
  <c r="I228" i="113"/>
  <c r="I232" i="113"/>
  <c r="D300" i="116"/>
  <c r="D322" i="116"/>
  <c r="E322" i="116" s="1"/>
  <c r="D334" i="116"/>
  <c r="I438" i="113"/>
  <c r="I442" i="113"/>
  <c r="I451" i="113"/>
  <c r="I453" i="113"/>
  <c r="I469" i="113"/>
  <c r="H487" i="113"/>
  <c r="D541" i="116"/>
  <c r="D554" i="116"/>
  <c r="E554" i="116" s="1"/>
  <c r="D568" i="116"/>
  <c r="E568" i="116" s="1"/>
  <c r="H11" i="113"/>
  <c r="H19" i="113"/>
  <c r="H27" i="113"/>
  <c r="H31" i="113"/>
  <c r="K85" i="113"/>
  <c r="K90" i="113"/>
  <c r="I95" i="113"/>
  <c r="K123" i="113"/>
  <c r="I126" i="113"/>
  <c r="K156" i="113"/>
  <c r="I162" i="113"/>
  <c r="I177" i="113"/>
  <c r="I176" i="113" s="1"/>
  <c r="K190" i="113"/>
  <c r="I194" i="113"/>
  <c r="I193" i="113" s="1"/>
  <c r="D228" i="116"/>
  <c r="E228" i="116" s="1"/>
  <c r="D231" i="116"/>
  <c r="J228" i="113"/>
  <c r="J229" i="113"/>
  <c r="J231" i="113"/>
  <c r="J232" i="113"/>
  <c r="D250" i="116"/>
  <c r="D251" i="116"/>
  <c r="D252" i="116"/>
  <c r="E252" i="116" s="1"/>
  <c r="D253" i="116"/>
  <c r="D254" i="116"/>
  <c r="E254" i="116" s="1"/>
  <c r="F254" i="116" s="1"/>
  <c r="G254" i="116" s="1"/>
  <c r="J245" i="113"/>
  <c r="J244" i="113" s="1"/>
  <c r="D263" i="116"/>
  <c r="E263" i="116" s="1"/>
  <c r="D264" i="116"/>
  <c r="E264" i="116" s="1"/>
  <c r="D265" i="116"/>
  <c r="D266" i="116"/>
  <c r="J262" i="113"/>
  <c r="J261" i="113" s="1"/>
  <c r="D279" i="116"/>
  <c r="E279" i="116" s="1"/>
  <c r="D280" i="116"/>
  <c r="I280" i="113"/>
  <c r="I281" i="113"/>
  <c r="I282" i="113"/>
  <c r="I283" i="113"/>
  <c r="K296" i="113"/>
  <c r="K297" i="113"/>
  <c r="K298" i="113"/>
  <c r="K299" i="113"/>
  <c r="K300" i="113"/>
  <c r="I302" i="113"/>
  <c r="I303" i="113"/>
  <c r="I304" i="113"/>
  <c r="I306" i="113"/>
  <c r="K313" i="113"/>
  <c r="K312" i="113" s="1"/>
  <c r="I315" i="113"/>
  <c r="I317" i="113"/>
  <c r="I318" i="113"/>
  <c r="K330" i="113"/>
  <c r="K329" i="113" s="1"/>
  <c r="I332" i="113"/>
  <c r="J348" i="113"/>
  <c r="J349" i="113"/>
  <c r="J350" i="113"/>
  <c r="J351" i="113"/>
  <c r="D375" i="116"/>
  <c r="D376" i="116"/>
  <c r="E376" i="116" s="1"/>
  <c r="D377" i="116"/>
  <c r="E377" i="116" s="1"/>
  <c r="J370" i="113"/>
  <c r="J371" i="113"/>
  <c r="J372" i="113"/>
  <c r="J373" i="113"/>
  <c r="D398" i="116"/>
  <c r="E398" i="116" s="1"/>
  <c r="D399" i="116"/>
  <c r="E399" i="116" s="1"/>
  <c r="J383" i="113"/>
  <c r="J384" i="113"/>
  <c r="J385" i="113"/>
  <c r="D410" i="116"/>
  <c r="E410" i="116" s="1"/>
  <c r="D411" i="116"/>
  <c r="E411" i="116" s="1"/>
  <c r="D412" i="116"/>
  <c r="E412" i="116" s="1"/>
  <c r="D413" i="116"/>
  <c r="E413" i="116" s="1"/>
  <c r="F413" i="116" s="1"/>
  <c r="J400" i="113"/>
  <c r="J401" i="113"/>
  <c r="D424" i="116"/>
  <c r="D425" i="116"/>
  <c r="E425" i="116" s="1"/>
  <c r="D426" i="116"/>
  <c r="E426" i="116" s="1"/>
  <c r="J416" i="113"/>
  <c r="J418" i="113"/>
  <c r="J419" i="113"/>
  <c r="D446" i="116"/>
  <c r="D447" i="116"/>
  <c r="E447" i="116" s="1"/>
  <c r="D448" i="116"/>
  <c r="E448" i="116" s="1"/>
  <c r="J439" i="113"/>
  <c r="J440" i="113"/>
  <c r="J441" i="113"/>
  <c r="J442" i="113"/>
  <c r="D469" i="116"/>
  <c r="E469" i="116" s="1"/>
  <c r="D470" i="116"/>
  <c r="J452" i="113"/>
  <c r="J453" i="113"/>
  <c r="J454" i="113"/>
  <c r="D481" i="116"/>
  <c r="E481" i="116" s="1"/>
  <c r="D482" i="116"/>
  <c r="D483" i="116"/>
  <c r="D484" i="116"/>
  <c r="E484" i="116" s="1"/>
  <c r="F484" i="116" s="1"/>
  <c r="J469" i="113"/>
  <c r="D495" i="116"/>
  <c r="D496" i="116"/>
  <c r="E496" i="116" s="1"/>
  <c r="D497" i="116"/>
  <c r="E497" i="116" s="1"/>
  <c r="K483" i="113"/>
  <c r="K484" i="113"/>
  <c r="K485" i="113"/>
  <c r="K486" i="113"/>
  <c r="I488" i="113"/>
  <c r="I489" i="113"/>
  <c r="K505" i="113"/>
  <c r="K506" i="113"/>
  <c r="K507" i="113"/>
  <c r="K508" i="113"/>
  <c r="K509" i="113"/>
  <c r="I511" i="113"/>
  <c r="I512" i="113"/>
  <c r="K518" i="113"/>
  <c r="K519" i="113"/>
  <c r="K520" i="113"/>
  <c r="K521" i="113"/>
  <c r="I524" i="113"/>
  <c r="I525" i="113"/>
  <c r="I526" i="113"/>
  <c r="K535" i="113"/>
  <c r="K536" i="113"/>
  <c r="I540" i="113"/>
  <c r="K551" i="113"/>
  <c r="K552" i="113"/>
  <c r="K553" i="113"/>
  <c r="K554" i="113"/>
  <c r="I556" i="113"/>
  <c r="I557" i="113"/>
  <c r="I558" i="113"/>
  <c r="K573" i="113"/>
  <c r="K574" i="113"/>
  <c r="K575" i="113"/>
  <c r="K576" i="113"/>
  <c r="K577" i="113"/>
  <c r="I579" i="113"/>
  <c r="I580" i="113"/>
  <c r="K586" i="113"/>
  <c r="K587" i="113"/>
  <c r="K588" i="113"/>
  <c r="K589" i="113"/>
  <c r="I591" i="113"/>
  <c r="I592" i="113"/>
  <c r="I593" i="113"/>
  <c r="I594" i="113"/>
  <c r="I606" i="113"/>
  <c r="I607" i="113"/>
  <c r="I608" i="113"/>
  <c r="I624" i="113"/>
  <c r="I625" i="113"/>
  <c r="I626" i="113"/>
  <c r="I647" i="113"/>
  <c r="I648" i="113"/>
  <c r="I659" i="113"/>
  <c r="I660" i="113"/>
  <c r="I661" i="113"/>
  <c r="I662" i="113"/>
  <c r="D396" i="116"/>
  <c r="D408" i="116"/>
  <c r="E408" i="116" s="1"/>
  <c r="D442" i="116"/>
  <c r="D463" i="116"/>
  <c r="E463" i="116" s="1"/>
  <c r="F463" i="116" s="1"/>
  <c r="D476" i="116"/>
  <c r="E476" i="116" s="1"/>
  <c r="D492" i="116"/>
  <c r="D104" i="116"/>
  <c r="J107" i="113"/>
  <c r="J123" i="113"/>
  <c r="H159" i="113"/>
  <c r="D324" i="116"/>
  <c r="D335" i="116"/>
  <c r="D351" i="116"/>
  <c r="E351" i="116" s="1"/>
  <c r="I350" i="113"/>
  <c r="I371" i="113"/>
  <c r="I373" i="113"/>
  <c r="I383" i="113"/>
  <c r="I386" i="113"/>
  <c r="I416" i="113"/>
  <c r="I419" i="113"/>
  <c r="I440" i="113"/>
  <c r="I452" i="113"/>
  <c r="I454" i="113"/>
  <c r="I468" i="113"/>
  <c r="D519" i="116"/>
  <c r="D552" i="116"/>
  <c r="D566" i="116"/>
  <c r="E566" i="116" s="1"/>
  <c r="F566" i="116" s="1"/>
  <c r="K86" i="113"/>
  <c r="K88" i="113"/>
  <c r="I93" i="113"/>
  <c r="I96" i="113"/>
  <c r="K107" i="113"/>
  <c r="K121" i="113"/>
  <c r="K124" i="113"/>
  <c r="K153" i="113"/>
  <c r="K155" i="113"/>
  <c r="K158" i="113"/>
  <c r="I161" i="113"/>
  <c r="I164" i="113"/>
  <c r="K191" i="113"/>
  <c r="D229" i="116"/>
  <c r="E229" i="116" s="1"/>
  <c r="J230" i="113"/>
  <c r="D86" i="116"/>
  <c r="E86" i="116" s="1"/>
  <c r="D88" i="116"/>
  <c r="J92" i="113"/>
  <c r="J93" i="113"/>
  <c r="J94" i="113"/>
  <c r="J95" i="113"/>
  <c r="J96" i="113"/>
  <c r="D109" i="116"/>
  <c r="D111" i="116"/>
  <c r="E111" i="116" s="1"/>
  <c r="D121" i="116"/>
  <c r="E121" i="116" s="1"/>
  <c r="D123" i="116"/>
  <c r="E123" i="116" s="1"/>
  <c r="D137" i="116"/>
  <c r="D158" i="116"/>
  <c r="E158" i="116" s="1"/>
  <c r="D160" i="116"/>
  <c r="E160" i="116" s="1"/>
  <c r="J160" i="113"/>
  <c r="J161" i="113"/>
  <c r="J162" i="113"/>
  <c r="D179" i="116"/>
  <c r="E179" i="116" s="1"/>
  <c r="D180" i="116"/>
  <c r="D181" i="116"/>
  <c r="D182" i="116"/>
  <c r="D183" i="116"/>
  <c r="J177" i="113"/>
  <c r="J176" i="113" s="1"/>
  <c r="D192" i="116"/>
  <c r="E192" i="116" s="1"/>
  <c r="D193" i="116"/>
  <c r="D194" i="116"/>
  <c r="E194" i="116" s="1"/>
  <c r="D195" i="116"/>
  <c r="J194" i="113"/>
  <c r="J193" i="113" s="1"/>
  <c r="D208" i="116"/>
  <c r="E208" i="116" s="1"/>
  <c r="D209" i="116"/>
  <c r="I212" i="113"/>
  <c r="I213" i="113"/>
  <c r="I215" i="113"/>
  <c r="K228" i="113"/>
  <c r="K230" i="113"/>
  <c r="K231" i="113"/>
  <c r="I234" i="113"/>
  <c r="I235" i="113"/>
  <c r="I236" i="113"/>
  <c r="I237" i="113"/>
  <c r="I238" i="113"/>
  <c r="K245" i="113"/>
  <c r="K244" i="113" s="1"/>
  <c r="I247" i="113"/>
  <c r="I248" i="113"/>
  <c r="I249" i="113"/>
  <c r="I250" i="113"/>
  <c r="K262" i="113"/>
  <c r="K261" i="113" s="1"/>
  <c r="I264" i="113"/>
  <c r="I265" i="113"/>
  <c r="J280" i="113"/>
  <c r="J281" i="113"/>
  <c r="J283" i="113"/>
  <c r="D304" i="116"/>
  <c r="E304" i="116" s="1"/>
  <c r="D305" i="116"/>
  <c r="E305" i="116" s="1"/>
  <c r="D306" i="116"/>
  <c r="E306" i="116" s="1"/>
  <c r="J302" i="113"/>
  <c r="J303" i="113"/>
  <c r="J305" i="113"/>
  <c r="J306" i="113"/>
  <c r="D327" i="116"/>
  <c r="E327" i="116" s="1"/>
  <c r="D328" i="116"/>
  <c r="E328" i="116" s="1"/>
  <c r="J315" i="113"/>
  <c r="J316" i="113"/>
  <c r="J317" i="113"/>
  <c r="D339" i="116"/>
  <c r="E339" i="116" s="1"/>
  <c r="D340" i="116"/>
  <c r="D341" i="116"/>
  <c r="E341" i="116" s="1"/>
  <c r="D342" i="116"/>
  <c r="E342" i="116" s="1"/>
  <c r="J332" i="113"/>
  <c r="J333" i="113"/>
  <c r="D353" i="116"/>
  <c r="E353" i="116" s="1"/>
  <c r="D354" i="116"/>
  <c r="E354" i="116" s="1"/>
  <c r="D355" i="116"/>
  <c r="K348" i="113"/>
  <c r="K350" i="113"/>
  <c r="K351" i="113"/>
  <c r="I353" i="113"/>
  <c r="I354" i="113"/>
  <c r="I355" i="113"/>
  <c r="K372" i="113"/>
  <c r="K373" i="113"/>
  <c r="K374" i="113"/>
  <c r="I376" i="113"/>
  <c r="I377" i="113"/>
  <c r="K383" i="113"/>
  <c r="K385" i="113"/>
  <c r="K386" i="113"/>
  <c r="I388" i="113"/>
  <c r="I389" i="113"/>
  <c r="I390" i="113"/>
  <c r="I391" i="113"/>
  <c r="K400" i="113"/>
  <c r="K401" i="113"/>
  <c r="I403" i="113"/>
  <c r="I404" i="113"/>
  <c r="I405" i="113"/>
  <c r="K416" i="113"/>
  <c r="K417" i="113"/>
  <c r="K419" i="113"/>
  <c r="I421" i="113"/>
  <c r="I422" i="113"/>
  <c r="I423" i="113"/>
  <c r="K438" i="113"/>
  <c r="K440" i="113"/>
  <c r="K441" i="113"/>
  <c r="K442" i="113"/>
  <c r="I444" i="113"/>
  <c r="I445" i="113"/>
  <c r="K451" i="113"/>
  <c r="K453" i="113"/>
  <c r="K454" i="113"/>
  <c r="I456" i="113"/>
  <c r="I457" i="113"/>
  <c r="I458" i="113"/>
  <c r="I459" i="113"/>
  <c r="K468" i="113"/>
  <c r="I471" i="113"/>
  <c r="I472" i="113"/>
  <c r="I473" i="113"/>
  <c r="J488" i="113"/>
  <c r="J490" i="113"/>
  <c r="D521" i="116"/>
  <c r="E521" i="116" s="1"/>
  <c r="D522" i="116"/>
  <c r="E522" i="116" s="1"/>
  <c r="D523" i="116"/>
  <c r="D524" i="116"/>
  <c r="D525" i="116"/>
  <c r="D526" i="116"/>
  <c r="J511" i="113"/>
  <c r="J512" i="113"/>
  <c r="D543" i="116"/>
  <c r="E543" i="116" s="1"/>
  <c r="E542" i="116" s="1"/>
  <c r="J523" i="113"/>
  <c r="J525" i="113"/>
  <c r="J526" i="113"/>
  <c r="D557" i="116"/>
  <c r="D558" i="116"/>
  <c r="D559" i="116"/>
  <c r="E559" i="116" s="1"/>
  <c r="J556" i="113"/>
  <c r="J557" i="113"/>
  <c r="J558" i="113"/>
  <c r="D592" i="116"/>
  <c r="D593" i="116"/>
  <c r="E593" i="116" s="1"/>
  <c r="D594" i="116"/>
  <c r="D595" i="116"/>
  <c r="D596" i="116"/>
  <c r="E596" i="116" s="1"/>
  <c r="D597" i="116"/>
  <c r="E597" i="116" s="1"/>
  <c r="J579" i="113"/>
  <c r="J580" i="113"/>
  <c r="D614" i="116"/>
  <c r="J591" i="113"/>
  <c r="J592" i="113"/>
  <c r="J593" i="113"/>
  <c r="J594" i="113"/>
  <c r="D628" i="116"/>
  <c r="D629" i="116"/>
  <c r="D630" i="116"/>
  <c r="J624" i="113"/>
  <c r="J625" i="113"/>
  <c r="J626" i="113"/>
  <c r="D663" i="116"/>
  <c r="D664" i="116"/>
  <c r="D665" i="116"/>
  <c r="E665" i="116" s="1"/>
  <c r="D666" i="116"/>
  <c r="D667" i="116"/>
  <c r="D668" i="116"/>
  <c r="J647" i="113"/>
  <c r="J648" i="113"/>
  <c r="D685" i="116"/>
  <c r="J659" i="113"/>
  <c r="J660" i="113"/>
  <c r="J661" i="113"/>
  <c r="J662" i="113"/>
  <c r="D699" i="116"/>
  <c r="D700" i="116"/>
  <c r="E700" i="116" s="1"/>
  <c r="D701" i="116"/>
  <c r="E701" i="116" s="1"/>
  <c r="D245" i="116"/>
  <c r="E245" i="116" s="1"/>
  <c r="D392" i="116"/>
  <c r="J86" i="113"/>
  <c r="J88" i="113"/>
  <c r="J90" i="113"/>
  <c r="H91" i="113"/>
  <c r="D119" i="116"/>
  <c r="J124" i="113"/>
  <c r="J153" i="113"/>
  <c r="J157" i="113"/>
  <c r="D176" i="116"/>
  <c r="J190" i="113"/>
  <c r="I245" i="113"/>
  <c r="I244" i="113" s="1"/>
  <c r="D301" i="116"/>
  <c r="D323" i="116"/>
  <c r="E323" i="116" s="1"/>
  <c r="D337" i="116"/>
  <c r="E337" i="116" s="1"/>
  <c r="F337" i="116" s="1"/>
  <c r="H331" i="113"/>
  <c r="I348" i="113"/>
  <c r="I351" i="113"/>
  <c r="I372" i="113"/>
  <c r="I374" i="113"/>
  <c r="I385" i="113"/>
  <c r="I400" i="113"/>
  <c r="I417" i="113"/>
  <c r="I441" i="113"/>
  <c r="D518" i="116"/>
  <c r="E518" i="116" s="1"/>
  <c r="H510" i="113"/>
  <c r="D553" i="116"/>
  <c r="D567" i="116"/>
  <c r="H39" i="113"/>
  <c r="H38" i="113" s="1"/>
  <c r="H43" i="113"/>
  <c r="H55" i="113"/>
  <c r="K87" i="113"/>
  <c r="K89" i="113"/>
  <c r="I92" i="113"/>
  <c r="I94" i="113"/>
  <c r="K122" i="113"/>
  <c r="K154" i="113"/>
  <c r="K157" i="113"/>
  <c r="I160" i="113"/>
  <c r="I163" i="113"/>
  <c r="K175" i="113"/>
  <c r="K174" i="113" s="1"/>
  <c r="K189" i="113"/>
  <c r="D230" i="116"/>
  <c r="E230" i="116" s="1"/>
  <c r="D87" i="116"/>
  <c r="D89" i="116"/>
  <c r="D108" i="116"/>
  <c r="D110" i="116"/>
  <c r="D112" i="116"/>
  <c r="E112" i="116" s="1"/>
  <c r="J109" i="113"/>
  <c r="H110" i="113"/>
  <c r="D122" i="116"/>
  <c r="E122" i="116" s="1"/>
  <c r="D124" i="116"/>
  <c r="E124" i="116" s="1"/>
  <c r="J126" i="113"/>
  <c r="H127" i="113"/>
  <c r="D138" i="116"/>
  <c r="E138" i="116" s="1"/>
  <c r="D157" i="116"/>
  <c r="D159" i="116"/>
  <c r="E159" i="116" s="1"/>
  <c r="J164" i="113"/>
  <c r="H8" i="113"/>
  <c r="H20" i="113"/>
  <c r="H24" i="113"/>
  <c r="H28" i="113"/>
  <c r="H32" i="113"/>
  <c r="H36" i="113"/>
  <c r="H44" i="113"/>
  <c r="H60" i="113"/>
  <c r="I76" i="113"/>
  <c r="I77" i="113"/>
  <c r="I78" i="113"/>
  <c r="I79" i="113"/>
  <c r="K92" i="113"/>
  <c r="K93" i="113"/>
  <c r="K94" i="113"/>
  <c r="I98" i="113"/>
  <c r="I99" i="113"/>
  <c r="I100" i="113"/>
  <c r="I101" i="113"/>
  <c r="I102" i="113"/>
  <c r="K109" i="113"/>
  <c r="I111" i="113"/>
  <c r="I112" i="113"/>
  <c r="I113" i="113"/>
  <c r="I114" i="113"/>
  <c r="K126" i="113"/>
  <c r="I128" i="113"/>
  <c r="I129" i="113"/>
  <c r="I144" i="113"/>
  <c r="I145" i="113"/>
  <c r="I146" i="113"/>
  <c r="I147" i="113"/>
  <c r="K160" i="113"/>
  <c r="K162" i="113"/>
  <c r="K163" i="113"/>
  <c r="I166" i="113"/>
  <c r="I167" i="113"/>
  <c r="I168" i="113"/>
  <c r="I169" i="113"/>
  <c r="I170" i="113"/>
  <c r="K177" i="113"/>
  <c r="K176" i="113" s="1"/>
  <c r="I179" i="113"/>
  <c r="I180" i="113"/>
  <c r="I181" i="113"/>
  <c r="I182" i="113"/>
  <c r="I196" i="113"/>
  <c r="I197" i="113"/>
  <c r="J212" i="113"/>
  <c r="J213" i="113"/>
  <c r="J214" i="113"/>
  <c r="J215" i="113"/>
  <c r="D233" i="116"/>
  <c r="E233" i="116" s="1"/>
  <c r="D234" i="116"/>
  <c r="D235" i="116"/>
  <c r="E235" i="116" s="1"/>
  <c r="J234" i="113"/>
  <c r="J235" i="113"/>
  <c r="J236" i="113"/>
  <c r="J237" i="113"/>
  <c r="J238" i="113"/>
  <c r="D256" i="116"/>
  <c r="E256" i="116" s="1"/>
  <c r="D257" i="116"/>
  <c r="J247" i="113"/>
  <c r="J248" i="113"/>
  <c r="J249" i="113"/>
  <c r="J250" i="113"/>
  <c r="D268" i="116"/>
  <c r="E268" i="116" s="1"/>
  <c r="E267" i="116" s="1"/>
  <c r="D269" i="116"/>
  <c r="D270" i="116"/>
  <c r="E270" i="116" s="1"/>
  <c r="D271" i="116"/>
  <c r="J264" i="113"/>
  <c r="J265" i="113"/>
  <c r="D282" i="116"/>
  <c r="E282" i="116" s="1"/>
  <c r="D283" i="116"/>
  <c r="D284" i="116"/>
  <c r="K281" i="113"/>
  <c r="K282" i="113"/>
  <c r="K283" i="113"/>
  <c r="I285" i="113"/>
  <c r="I286" i="113"/>
  <c r="I287" i="113"/>
  <c r="K303" i="113"/>
  <c r="K304" i="113"/>
  <c r="K305" i="113"/>
  <c r="K306" i="113"/>
  <c r="I308" i="113"/>
  <c r="I309" i="113"/>
  <c r="K315" i="113"/>
  <c r="K316" i="113"/>
  <c r="K317" i="113"/>
  <c r="K318" i="113"/>
  <c r="I320" i="113"/>
  <c r="I321" i="113"/>
  <c r="I322" i="113"/>
  <c r="I323" i="113"/>
  <c r="K332" i="113"/>
  <c r="K333" i="113"/>
  <c r="I335" i="113"/>
  <c r="J353" i="113"/>
  <c r="J354" i="113"/>
  <c r="J355" i="113"/>
  <c r="D379" i="116"/>
  <c r="E379" i="116" s="1"/>
  <c r="D380" i="116"/>
  <c r="D381" i="116"/>
  <c r="D382" i="116"/>
  <c r="E382" i="116" s="1"/>
  <c r="D383" i="116"/>
  <c r="E383" i="116" s="1"/>
  <c r="D384" i="116"/>
  <c r="J376" i="113"/>
  <c r="J377" i="113"/>
  <c r="D401" i="116"/>
  <c r="J388" i="113"/>
  <c r="J389" i="113"/>
  <c r="J390" i="113"/>
  <c r="J391" i="113"/>
  <c r="D415" i="116"/>
  <c r="E415" i="116" s="1"/>
  <c r="D416" i="116"/>
  <c r="D417" i="116"/>
  <c r="J421" i="113"/>
  <c r="J422" i="113"/>
  <c r="J423" i="113"/>
  <c r="D450" i="116"/>
  <c r="D451" i="116"/>
  <c r="E451" i="116" s="1"/>
  <c r="D452" i="116"/>
  <c r="D453" i="116"/>
  <c r="E453" i="116" s="1"/>
  <c r="D454" i="116"/>
  <c r="D455" i="116"/>
  <c r="E455" i="116" s="1"/>
  <c r="J444" i="113"/>
  <c r="J445" i="113"/>
  <c r="D472" i="116"/>
  <c r="J456" i="113"/>
  <c r="J457" i="113"/>
  <c r="J458" i="113"/>
  <c r="J459" i="113"/>
  <c r="D486" i="116"/>
  <c r="E486" i="116" s="1"/>
  <c r="D487" i="116"/>
  <c r="D488" i="116"/>
  <c r="K488" i="113"/>
  <c r="K489" i="113"/>
  <c r="K490" i="113"/>
  <c r="I492" i="113"/>
  <c r="I493" i="113"/>
  <c r="I494" i="113"/>
  <c r="I495" i="113"/>
  <c r="I496" i="113"/>
  <c r="I497" i="113"/>
  <c r="K511" i="113"/>
  <c r="K512" i="113"/>
  <c r="I514" i="113"/>
  <c r="K523" i="113"/>
  <c r="K524" i="113"/>
  <c r="K525" i="113"/>
  <c r="K526" i="113"/>
  <c r="I528" i="113"/>
  <c r="I529" i="113"/>
  <c r="I530" i="113"/>
  <c r="K556" i="113"/>
  <c r="K557" i="113"/>
  <c r="K558" i="113"/>
  <c r="I560" i="113"/>
  <c r="I561" i="113"/>
  <c r="I562" i="113"/>
  <c r="I563" i="113"/>
  <c r="I564" i="113"/>
  <c r="I565" i="113"/>
  <c r="K579" i="113"/>
  <c r="K580" i="113"/>
  <c r="I582" i="113"/>
  <c r="I581" i="113" s="1"/>
  <c r="K591" i="113"/>
  <c r="K592" i="113"/>
  <c r="K593" i="113"/>
  <c r="K594" i="113"/>
  <c r="I596" i="113"/>
  <c r="I597" i="113"/>
  <c r="I598" i="113"/>
  <c r="K624" i="113"/>
  <c r="K625" i="113"/>
  <c r="K626" i="113"/>
  <c r="I628" i="113"/>
  <c r="I629" i="113"/>
  <c r="I630" i="113"/>
  <c r="K647" i="113"/>
  <c r="K648" i="113"/>
  <c r="K659" i="113"/>
  <c r="K660" i="113"/>
  <c r="K661" i="113"/>
  <c r="K662" i="113"/>
  <c r="J87" i="113"/>
  <c r="J89" i="113"/>
  <c r="D105" i="116"/>
  <c r="D174" i="116"/>
  <c r="D206" i="116"/>
  <c r="E206" i="116" s="1"/>
  <c r="E205" i="116" s="1"/>
  <c r="I231" i="113"/>
  <c r="D299" i="116"/>
  <c r="D321" i="116"/>
  <c r="E321" i="116" s="1"/>
  <c r="D91" i="116"/>
  <c r="D93" i="116"/>
  <c r="D115" i="116"/>
  <c r="D126" i="116"/>
  <c r="D127" i="116"/>
  <c r="E127" i="116" s="1"/>
  <c r="D128" i="116"/>
  <c r="D129" i="116"/>
  <c r="E129" i="116" s="1"/>
  <c r="D140" i="116"/>
  <c r="D141" i="116"/>
  <c r="D142" i="116"/>
  <c r="E142" i="116" s="1"/>
  <c r="D162" i="116"/>
  <c r="E162" i="116" s="1"/>
  <c r="F162" i="116" s="1"/>
  <c r="D163" i="116"/>
  <c r="D164" i="116"/>
  <c r="E164" i="116" s="1"/>
  <c r="D185" i="116"/>
  <c r="D186" i="116"/>
  <c r="D197" i="116"/>
  <c r="E197" i="116" s="1"/>
  <c r="D198" i="116"/>
  <c r="E198" i="116" s="1"/>
  <c r="D199" i="116"/>
  <c r="D200" i="116"/>
  <c r="E200" i="116" s="1"/>
  <c r="D211" i="116"/>
  <c r="E211" i="116" s="1"/>
  <c r="D212" i="116"/>
  <c r="D213" i="116"/>
  <c r="K212" i="113"/>
  <c r="K213" i="113"/>
  <c r="K214" i="113"/>
  <c r="K215" i="113"/>
  <c r="K234" i="113"/>
  <c r="K235" i="113"/>
  <c r="K236" i="113"/>
  <c r="K237" i="113"/>
  <c r="K238" i="113"/>
  <c r="K247" i="113"/>
  <c r="K248" i="113"/>
  <c r="K249" i="113"/>
  <c r="K250" i="113"/>
  <c r="K264" i="113"/>
  <c r="K265" i="113"/>
  <c r="D308" i="116"/>
  <c r="D309" i="116"/>
  <c r="D310" i="116"/>
  <c r="D311" i="116"/>
  <c r="D312" i="116"/>
  <c r="D313" i="116"/>
  <c r="E313" i="116" s="1"/>
  <c r="F313" i="116" s="1"/>
  <c r="D330" i="116"/>
  <c r="E330" i="116" s="1"/>
  <c r="D344" i="116"/>
  <c r="E344" i="116" s="1"/>
  <c r="D345" i="116"/>
  <c r="D346" i="116"/>
  <c r="E346" i="116" s="1"/>
  <c r="K353" i="113"/>
  <c r="K354" i="113"/>
  <c r="K355" i="113"/>
  <c r="K376" i="113"/>
  <c r="K377" i="113"/>
  <c r="K388" i="113"/>
  <c r="K389" i="113"/>
  <c r="K390" i="113"/>
  <c r="K391" i="113"/>
  <c r="K421" i="113"/>
  <c r="K422" i="113"/>
  <c r="K423" i="113"/>
  <c r="K444" i="113"/>
  <c r="K445" i="113"/>
  <c r="K456" i="113"/>
  <c r="K457" i="113"/>
  <c r="D528" i="116"/>
  <c r="D529" i="116"/>
  <c r="E529" i="116" s="1"/>
  <c r="F529" i="116" s="1"/>
  <c r="D530" i="116"/>
  <c r="E530" i="116" s="1"/>
  <c r="F530" i="116" s="1"/>
  <c r="D531" i="116"/>
  <c r="E531" i="116" s="1"/>
  <c r="D532" i="116"/>
  <c r="D545" i="116"/>
  <c r="E545" i="116" s="1"/>
  <c r="D561" i="116"/>
  <c r="D599" i="116"/>
  <c r="E599" i="116" s="1"/>
  <c r="D600" i="116"/>
  <c r="E600" i="116" s="1"/>
  <c r="D601" i="116"/>
  <c r="D602" i="116"/>
  <c r="E602" i="116" s="1"/>
  <c r="D603" i="116"/>
  <c r="D616" i="116"/>
  <c r="D632" i="116"/>
  <c r="E632" i="116" s="1"/>
  <c r="D670" i="116"/>
  <c r="D671" i="116"/>
  <c r="E671" i="116" s="1"/>
  <c r="D672" i="116"/>
  <c r="D673" i="116"/>
  <c r="D674" i="116"/>
  <c r="D687" i="116"/>
  <c r="E687" i="116" s="1"/>
  <c r="D703" i="116"/>
  <c r="D706" i="116"/>
  <c r="E706" i="116" s="1"/>
  <c r="J672" i="113"/>
  <c r="D248" i="116"/>
  <c r="E248" i="116" s="1"/>
  <c r="H244" i="113"/>
  <c r="H261" i="113"/>
  <c r="D371" i="116"/>
  <c r="E371" i="116" s="1"/>
  <c r="D393" i="116"/>
  <c r="D406" i="116"/>
  <c r="E406" i="116" s="1"/>
  <c r="F406" i="116" s="1"/>
  <c r="H399" i="113"/>
  <c r="D443" i="116"/>
  <c r="D464" i="116"/>
  <c r="E464" i="116" s="1"/>
  <c r="D477" i="116"/>
  <c r="D493" i="116"/>
  <c r="E493" i="116" s="1"/>
  <c r="D106" i="116"/>
  <c r="H108" i="113"/>
  <c r="J122" i="113"/>
  <c r="H125" i="113"/>
  <c r="J154" i="113"/>
  <c r="J156" i="113"/>
  <c r="J158" i="113"/>
  <c r="D177" i="116"/>
  <c r="J175" i="113"/>
  <c r="J174" i="113" s="1"/>
  <c r="H193" i="113"/>
  <c r="I229" i="113"/>
  <c r="H279" i="113"/>
  <c r="H80" i="113"/>
  <c r="D92" i="116"/>
  <c r="E92" i="116" s="1"/>
  <c r="D114" i="116"/>
  <c r="H9" i="113"/>
  <c r="H13" i="113"/>
  <c r="H17" i="113"/>
  <c r="H21" i="113"/>
  <c r="H25" i="113"/>
  <c r="H33" i="113"/>
  <c r="H37" i="113"/>
  <c r="H41" i="113"/>
  <c r="H45" i="113"/>
  <c r="H49" i="113"/>
  <c r="H53" i="113"/>
  <c r="H61" i="113"/>
  <c r="H65" i="113"/>
  <c r="I81" i="113"/>
  <c r="I82" i="113"/>
  <c r="I83" i="113"/>
  <c r="I104" i="113"/>
  <c r="I105" i="113"/>
  <c r="I116" i="113"/>
  <c r="I117" i="113"/>
  <c r="I118" i="113"/>
  <c r="I119" i="113"/>
  <c r="I131" i="113"/>
  <c r="I132" i="113"/>
  <c r="I133" i="113"/>
  <c r="D237" i="116"/>
  <c r="D238" i="116"/>
  <c r="E238" i="116" s="1"/>
  <c r="D239" i="116"/>
  <c r="E239" i="116" s="1"/>
  <c r="D240" i="116"/>
  <c r="E240" i="116" s="1"/>
  <c r="D241" i="116"/>
  <c r="E241" i="116" s="1"/>
  <c r="D242" i="116"/>
  <c r="D259" i="116"/>
  <c r="D273" i="116"/>
  <c r="D274" i="116"/>
  <c r="D275" i="116"/>
  <c r="D386" i="116"/>
  <c r="D387" i="116"/>
  <c r="D388" i="116"/>
  <c r="E388" i="116" s="1"/>
  <c r="D389" i="116"/>
  <c r="D390" i="116"/>
  <c r="E390" i="116" s="1"/>
  <c r="D403" i="116"/>
  <c r="D419" i="116"/>
  <c r="D457" i="116"/>
  <c r="E457" i="116" s="1"/>
  <c r="D458" i="116"/>
  <c r="D459" i="116"/>
  <c r="E459" i="116" s="1"/>
  <c r="D460" i="116"/>
  <c r="E460" i="116" s="1"/>
  <c r="F460" i="116" s="1"/>
  <c r="D461" i="116"/>
  <c r="D474" i="116"/>
  <c r="D490" i="116"/>
  <c r="D705" i="116"/>
  <c r="J671" i="113"/>
  <c r="L24" i="112"/>
  <c r="D708" i="116"/>
  <c r="D709" i="116"/>
  <c r="D710" i="116"/>
  <c r="L22" i="112"/>
  <c r="M9" i="112" l="1"/>
  <c r="F8" i="112"/>
  <c r="H8" i="112" s="1"/>
  <c r="I7" i="112"/>
  <c r="J7" i="112" s="1"/>
  <c r="G617" i="113"/>
  <c r="G677" i="113" s="1"/>
  <c r="H9" i="112"/>
  <c r="F4" i="112"/>
  <c r="H4" i="112" s="1"/>
  <c r="F59" i="113"/>
  <c r="J534" i="113"/>
  <c r="J80" i="113"/>
  <c r="K670" i="113"/>
  <c r="F617" i="113"/>
  <c r="F677" i="113" s="1"/>
  <c r="J618" i="113"/>
  <c r="K673" i="113"/>
  <c r="I670" i="113"/>
  <c r="I331" i="113"/>
  <c r="G52" i="113"/>
  <c r="G35" i="113"/>
  <c r="J670" i="113"/>
  <c r="I618" i="113"/>
  <c r="C19" i="119"/>
  <c r="D19" i="119" s="1"/>
  <c r="K640" i="113"/>
  <c r="F42" i="113"/>
  <c r="F16" i="113"/>
  <c r="F47" i="113"/>
  <c r="I239" i="113"/>
  <c r="K307" i="113"/>
  <c r="E134" i="113"/>
  <c r="L134" i="113" s="1"/>
  <c r="L74" i="113"/>
  <c r="D609" i="113"/>
  <c r="M609" i="113" s="1"/>
  <c r="M549" i="113"/>
  <c r="H62" i="113"/>
  <c r="C47" i="116"/>
  <c r="C28" i="116"/>
  <c r="L617" i="113"/>
  <c r="E677" i="113"/>
  <c r="L677" i="113" s="1"/>
  <c r="G62" i="113"/>
  <c r="G59" i="113"/>
  <c r="E4" i="112"/>
  <c r="D3" i="112"/>
  <c r="E3" i="112" s="1"/>
  <c r="G21" i="112"/>
  <c r="I21" i="112" s="1"/>
  <c r="J21" i="112" s="1"/>
  <c r="H7" i="112"/>
  <c r="G6" i="112"/>
  <c r="I6" i="112" s="1"/>
  <c r="J6" i="112" s="1"/>
  <c r="C57" i="116"/>
  <c r="C21" i="116"/>
  <c r="N13" i="112"/>
  <c r="O13" i="112" s="1"/>
  <c r="M13" i="112"/>
  <c r="H5" i="112"/>
  <c r="C214" i="116"/>
  <c r="I16" i="112"/>
  <c r="J16" i="112" s="1"/>
  <c r="C34" i="116"/>
  <c r="L346" i="113"/>
  <c r="E406" i="113"/>
  <c r="L406" i="113" s="1"/>
  <c r="E548" i="113"/>
  <c r="L548" i="113" s="1"/>
  <c r="P4" i="116"/>
  <c r="Q4" i="116" s="1"/>
  <c r="D138" i="113"/>
  <c r="M142" i="113"/>
  <c r="D202" i="113"/>
  <c r="M202" i="113" s="1"/>
  <c r="D6" i="113"/>
  <c r="J201" i="113"/>
  <c r="G5" i="112"/>
  <c r="I5" i="112" s="1"/>
  <c r="J5" i="112" s="1"/>
  <c r="C12" i="116"/>
  <c r="E6" i="113"/>
  <c r="D134" i="113"/>
  <c r="M134" i="113" s="1"/>
  <c r="M74" i="113"/>
  <c r="J539" i="113"/>
  <c r="J337" i="113"/>
  <c r="J127" i="113"/>
  <c r="K627" i="113"/>
  <c r="J268" i="113"/>
  <c r="J239" i="113"/>
  <c r="K148" i="113"/>
  <c r="G7" i="113"/>
  <c r="J646" i="113"/>
  <c r="I634" i="113"/>
  <c r="K110" i="113"/>
  <c r="I673" i="113"/>
  <c r="L9" i="112"/>
  <c r="J171" i="113"/>
  <c r="I517" i="113"/>
  <c r="F142" i="113"/>
  <c r="F202" i="113" s="1"/>
  <c r="J200" i="113"/>
  <c r="I534" i="113"/>
  <c r="J538" i="113"/>
  <c r="K491" i="113"/>
  <c r="J467" i="113"/>
  <c r="F7" i="113"/>
  <c r="K646" i="113"/>
  <c r="I266" i="113"/>
  <c r="K239" i="113"/>
  <c r="K198" i="113"/>
  <c r="J663" i="113"/>
  <c r="K634" i="113"/>
  <c r="K431" i="113"/>
  <c r="J220" i="113"/>
  <c r="J216" i="113"/>
  <c r="K467" i="113"/>
  <c r="I602" i="113"/>
  <c r="F29" i="113"/>
  <c r="J178" i="113"/>
  <c r="K424" i="113"/>
  <c r="J269" i="113"/>
  <c r="I399" i="113"/>
  <c r="K195" i="113"/>
  <c r="J21" i="113"/>
  <c r="K216" i="113"/>
  <c r="M19" i="112"/>
  <c r="J431" i="113"/>
  <c r="I152" i="113"/>
  <c r="J75" i="113"/>
  <c r="J517" i="113"/>
  <c r="K284" i="113"/>
  <c r="H278" i="113"/>
  <c r="H338" i="113" s="1"/>
  <c r="J110" i="113"/>
  <c r="J307" i="113"/>
  <c r="I256" i="113"/>
  <c r="K75" i="113"/>
  <c r="I148" i="113"/>
  <c r="J195" i="113"/>
  <c r="K28" i="113"/>
  <c r="G278" i="113"/>
  <c r="G338" i="113" s="1"/>
  <c r="G74" i="113"/>
  <c r="G134" i="113" s="1"/>
  <c r="K220" i="113"/>
  <c r="K103" i="113"/>
  <c r="K578" i="113"/>
  <c r="F346" i="113"/>
  <c r="F406" i="113" s="1"/>
  <c r="K143" i="113"/>
  <c r="I572" i="113"/>
  <c r="F74" i="113"/>
  <c r="F134" i="113" s="1"/>
  <c r="I251" i="113"/>
  <c r="J251" i="113"/>
  <c r="F12" i="113"/>
  <c r="J319" i="113"/>
  <c r="J559" i="113"/>
  <c r="K183" i="113"/>
  <c r="K3" i="112"/>
  <c r="K251" i="113"/>
  <c r="J585" i="113"/>
  <c r="I392" i="113"/>
  <c r="F657" i="116"/>
  <c r="G657" i="116" s="1"/>
  <c r="K618" i="113"/>
  <c r="K267" i="113"/>
  <c r="K266" i="113" s="1"/>
  <c r="I504" i="113"/>
  <c r="J284" i="113"/>
  <c r="J424" i="113"/>
  <c r="H617" i="113"/>
  <c r="H677" i="113" s="1"/>
  <c r="I198" i="113"/>
  <c r="J504" i="113"/>
  <c r="J634" i="113"/>
  <c r="I585" i="113"/>
  <c r="I550" i="113"/>
  <c r="J165" i="113"/>
  <c r="I640" i="113"/>
  <c r="K97" i="113"/>
  <c r="J673" i="113"/>
  <c r="K80" i="113"/>
  <c r="J336" i="113"/>
  <c r="G16" i="113"/>
  <c r="J46" i="113"/>
  <c r="K602" i="113"/>
  <c r="G42" i="113"/>
  <c r="G549" i="113"/>
  <c r="G609" i="113" s="1"/>
  <c r="G210" i="113"/>
  <c r="G270" i="113" s="1"/>
  <c r="K460" i="113"/>
  <c r="J115" i="113"/>
  <c r="K319" i="113"/>
  <c r="J183" i="113"/>
  <c r="F481" i="113"/>
  <c r="F541" i="113" s="1"/>
  <c r="F23" i="113"/>
  <c r="I467" i="113"/>
  <c r="F62" i="113"/>
  <c r="F549" i="113"/>
  <c r="F609" i="113" s="1"/>
  <c r="E397" i="116"/>
  <c r="I279" i="113"/>
  <c r="I183" i="113"/>
  <c r="F414" i="113"/>
  <c r="F474" i="113" s="1"/>
  <c r="K27" i="113"/>
  <c r="K392" i="113"/>
  <c r="J491" i="113"/>
  <c r="J199" i="113"/>
  <c r="I84" i="113"/>
  <c r="F210" i="113"/>
  <c r="F270" i="113" s="1"/>
  <c r="I14" i="113"/>
  <c r="J56" i="113"/>
  <c r="I424" i="113"/>
  <c r="K115" i="113"/>
  <c r="I482" i="113"/>
  <c r="J44" i="113"/>
  <c r="K256" i="113"/>
  <c r="K527" i="113"/>
  <c r="I49" i="113"/>
  <c r="J54" i="113"/>
  <c r="K9" i="113"/>
  <c r="F158" i="116"/>
  <c r="G158" i="116" s="1"/>
  <c r="J143" i="113"/>
  <c r="F278" i="113"/>
  <c r="F338" i="113" s="1"/>
  <c r="F52" i="113"/>
  <c r="I431" i="113"/>
  <c r="J32" i="113"/>
  <c r="K34" i="113"/>
  <c r="J97" i="113"/>
  <c r="E409" i="116"/>
  <c r="I21" i="113"/>
  <c r="K25" i="113"/>
  <c r="K415" i="113"/>
  <c r="K595" i="113"/>
  <c r="I220" i="113"/>
  <c r="G23" i="113"/>
  <c r="J103" i="113"/>
  <c r="I37" i="113"/>
  <c r="K54" i="113"/>
  <c r="E242" i="116"/>
  <c r="F242" i="116" s="1"/>
  <c r="G242" i="116" s="1"/>
  <c r="F464" i="116"/>
  <c r="G464" i="116" s="1"/>
  <c r="H464" i="116" s="1"/>
  <c r="K32" i="113"/>
  <c r="I26" i="113"/>
  <c r="J510" i="113"/>
  <c r="E355" i="116"/>
  <c r="F355" i="116" s="1"/>
  <c r="G355" i="116" s="1"/>
  <c r="F377" i="116"/>
  <c r="G377" i="116" s="1"/>
  <c r="E624" i="116"/>
  <c r="F624" i="116" s="1"/>
  <c r="E135" i="116"/>
  <c r="F135" i="116" s="1"/>
  <c r="J595" i="113"/>
  <c r="J602" i="113"/>
  <c r="I295" i="113"/>
  <c r="K165" i="113"/>
  <c r="G12" i="113"/>
  <c r="F241" i="116"/>
  <c r="G241" i="116" s="1"/>
  <c r="H241" i="116" s="1"/>
  <c r="I15" i="113"/>
  <c r="K15" i="113"/>
  <c r="K31" i="113"/>
  <c r="F211" i="116"/>
  <c r="G211" i="116" s="1"/>
  <c r="H211" i="116" s="1"/>
  <c r="J34" i="113"/>
  <c r="I11" i="113"/>
  <c r="K188" i="113"/>
  <c r="E168" i="116"/>
  <c r="F168" i="116" s="1"/>
  <c r="I498" i="113"/>
  <c r="G414" i="113"/>
  <c r="G474" i="113" s="1"/>
  <c r="J25" i="113"/>
  <c r="J33" i="113"/>
  <c r="J11" i="113"/>
  <c r="F194" i="116"/>
  <c r="G194" i="116" s="1"/>
  <c r="G481" i="113"/>
  <c r="G541" i="113" s="1"/>
  <c r="E326" i="116"/>
  <c r="G346" i="113"/>
  <c r="G406" i="113" s="1"/>
  <c r="G47" i="113"/>
  <c r="I51" i="113"/>
  <c r="K45" i="113"/>
  <c r="K11" i="113"/>
  <c r="J420" i="113"/>
  <c r="J10" i="113"/>
  <c r="K19" i="113"/>
  <c r="K450" i="113"/>
  <c r="K382" i="113"/>
  <c r="I352" i="113"/>
  <c r="I263" i="113"/>
  <c r="G484" i="116"/>
  <c r="H484" i="116" s="1"/>
  <c r="F173" i="116"/>
  <c r="G173" i="116" s="1"/>
  <c r="H173" i="116" s="1"/>
  <c r="J527" i="113"/>
  <c r="E274" i="116"/>
  <c r="F274" i="116" s="1"/>
  <c r="K50" i="113"/>
  <c r="K10" i="113"/>
  <c r="F129" i="116"/>
  <c r="G129" i="116" s="1"/>
  <c r="H129" i="116" s="1"/>
  <c r="J19" i="113"/>
  <c r="J45" i="113"/>
  <c r="J31" i="113"/>
  <c r="I159" i="113"/>
  <c r="J578" i="113"/>
  <c r="K56" i="113"/>
  <c r="I590" i="113"/>
  <c r="I522" i="113"/>
  <c r="I188" i="113"/>
  <c r="G142" i="113"/>
  <c r="G202" i="113" s="1"/>
  <c r="G29" i="113"/>
  <c r="J572" i="113"/>
  <c r="F252" i="116"/>
  <c r="G252" i="116" s="1"/>
  <c r="H252" i="116" s="1"/>
  <c r="K590" i="113"/>
  <c r="H414" i="113"/>
  <c r="H474" i="113" s="1"/>
  <c r="J640" i="113"/>
  <c r="K653" i="113"/>
  <c r="I653" i="113"/>
  <c r="K324" i="113"/>
  <c r="F238" i="116"/>
  <c r="G238" i="116" s="1"/>
  <c r="F451" i="116"/>
  <c r="G451" i="116" s="1"/>
  <c r="I34" i="113"/>
  <c r="J555" i="113"/>
  <c r="F208" i="116"/>
  <c r="G208" i="116" s="1"/>
  <c r="F426" i="116"/>
  <c r="G426" i="116" s="1"/>
  <c r="J653" i="113"/>
  <c r="E458" i="116"/>
  <c r="F458" i="116" s="1"/>
  <c r="F390" i="116"/>
  <c r="G390" i="116" s="1"/>
  <c r="H390" i="116" s="1"/>
  <c r="I390" i="116" s="1"/>
  <c r="E386" i="116"/>
  <c r="F386" i="116" s="1"/>
  <c r="G386" i="116" s="1"/>
  <c r="F142" i="116"/>
  <c r="G142" i="116" s="1"/>
  <c r="H142" i="116" s="1"/>
  <c r="F486" i="116"/>
  <c r="G486" i="116" s="1"/>
  <c r="K517" i="113"/>
  <c r="E548" i="116"/>
  <c r="F548" i="116" s="1"/>
  <c r="G548" i="116" s="1"/>
  <c r="J148" i="113"/>
  <c r="K559" i="113"/>
  <c r="J256" i="113"/>
  <c r="K127" i="113"/>
  <c r="I356" i="113"/>
  <c r="E630" i="116"/>
  <c r="F630" i="116" s="1"/>
  <c r="G630" i="116" s="1"/>
  <c r="H630" i="116" s="1"/>
  <c r="F543" i="116"/>
  <c r="F542" i="116" s="1"/>
  <c r="I420" i="113"/>
  <c r="K399" i="113"/>
  <c r="J301" i="113"/>
  <c r="E442" i="116"/>
  <c r="F442" i="116" s="1"/>
  <c r="F336" i="116"/>
  <c r="G336" i="116" s="1"/>
  <c r="F170" i="116"/>
  <c r="G170" i="116" s="1"/>
  <c r="I56" i="113"/>
  <c r="J356" i="113"/>
  <c r="E106" i="116"/>
  <c r="F106" i="116" s="1"/>
  <c r="G106" i="116" s="1"/>
  <c r="E528" i="116"/>
  <c r="F528" i="116" s="1"/>
  <c r="F164" i="116"/>
  <c r="G164" i="116" s="1"/>
  <c r="J14" i="113"/>
  <c r="I319" i="113"/>
  <c r="K279" i="113"/>
  <c r="J9" i="113"/>
  <c r="I46" i="113"/>
  <c r="I31" i="113"/>
  <c r="F353" i="116"/>
  <c r="G353" i="116" s="1"/>
  <c r="F327" i="116"/>
  <c r="G327" i="116" s="1"/>
  <c r="E109" i="116"/>
  <c r="F109" i="116" s="1"/>
  <c r="G109" i="116" s="1"/>
  <c r="K20" i="113"/>
  <c r="E611" i="116"/>
  <c r="F611" i="116" s="1"/>
  <c r="F166" i="116"/>
  <c r="G166" i="116" s="1"/>
  <c r="H166" i="116" s="1"/>
  <c r="E467" i="116"/>
  <c r="F467" i="116" s="1"/>
  <c r="I216" i="113"/>
  <c r="I663" i="113"/>
  <c r="H549" i="113"/>
  <c r="H609" i="113" s="1"/>
  <c r="I288" i="113"/>
  <c r="I566" i="113"/>
  <c r="J482" i="113"/>
  <c r="K356" i="113"/>
  <c r="I120" i="113"/>
  <c r="K61" i="113"/>
  <c r="E213" i="116"/>
  <c r="F213" i="116" s="1"/>
  <c r="G213" i="116" s="1"/>
  <c r="H213" i="116" s="1"/>
  <c r="E141" i="116"/>
  <c r="F141" i="116" s="1"/>
  <c r="I301" i="113"/>
  <c r="F373" i="116"/>
  <c r="E564" i="116"/>
  <c r="F564" i="116" s="1"/>
  <c r="G564" i="116" s="1"/>
  <c r="K663" i="113"/>
  <c r="J627" i="113"/>
  <c r="J288" i="113"/>
  <c r="I44" i="113"/>
  <c r="K26" i="113"/>
  <c r="F476" i="116"/>
  <c r="G476" i="116" s="1"/>
  <c r="H476" i="116" s="1"/>
  <c r="F656" i="116"/>
  <c r="G656" i="116" s="1"/>
  <c r="I363" i="113"/>
  <c r="J392" i="113"/>
  <c r="J550" i="113"/>
  <c r="I324" i="113"/>
  <c r="K288" i="113"/>
  <c r="I460" i="113"/>
  <c r="I171" i="113"/>
  <c r="F459" i="116"/>
  <c r="G459" i="116" s="1"/>
  <c r="I50" i="113"/>
  <c r="H74" i="113"/>
  <c r="H134" i="113" s="1"/>
  <c r="F687" i="116"/>
  <c r="F686" i="116" s="1"/>
  <c r="K46" i="113"/>
  <c r="E126" i="116"/>
  <c r="F126" i="116" s="1"/>
  <c r="G126" i="116" s="1"/>
  <c r="H126" i="116" s="1"/>
  <c r="G682" i="116"/>
  <c r="H682" i="116" s="1"/>
  <c r="I682" i="116" s="1"/>
  <c r="F634" i="116"/>
  <c r="G634" i="116" s="1"/>
  <c r="J324" i="113"/>
  <c r="J460" i="113"/>
  <c r="K178" i="113"/>
  <c r="K171" i="113"/>
  <c r="E710" i="116"/>
  <c r="F710" i="116" s="1"/>
  <c r="E708" i="116"/>
  <c r="F708" i="116" s="1"/>
  <c r="E389" i="116"/>
  <c r="F389" i="116" s="1"/>
  <c r="E275" i="116"/>
  <c r="D33" i="116"/>
  <c r="E393" i="116"/>
  <c r="F393" i="116" s="1"/>
  <c r="F599" i="116"/>
  <c r="G530" i="116"/>
  <c r="E329" i="116"/>
  <c r="F197" i="116"/>
  <c r="G197" i="116" s="1"/>
  <c r="H197" i="116" s="1"/>
  <c r="F127" i="116"/>
  <c r="G127" i="116" s="1"/>
  <c r="D42" i="116"/>
  <c r="E115" i="116"/>
  <c r="F321" i="116"/>
  <c r="F206" i="116"/>
  <c r="G206" i="116" s="1"/>
  <c r="L19" i="112"/>
  <c r="N19" i="112" s="1"/>
  <c r="O19" i="112" s="1"/>
  <c r="E387" i="116"/>
  <c r="F387" i="116" s="1"/>
  <c r="D236" i="116"/>
  <c r="E237" i="116"/>
  <c r="F237" i="116" s="1"/>
  <c r="E477" i="116"/>
  <c r="F477" i="116" s="1"/>
  <c r="F531" i="116"/>
  <c r="F346" i="116"/>
  <c r="G346" i="116" s="1"/>
  <c r="H346" i="116" s="1"/>
  <c r="E309" i="116"/>
  <c r="D471" i="116"/>
  <c r="E472" i="116"/>
  <c r="F472" i="116" s="1"/>
  <c r="F471" i="116" s="1"/>
  <c r="F453" i="116"/>
  <c r="G453" i="116" s="1"/>
  <c r="J387" i="113"/>
  <c r="J48" i="113"/>
  <c r="F124" i="116"/>
  <c r="G124" i="116" s="1"/>
  <c r="C5" i="119"/>
  <c r="D5" i="119" s="1"/>
  <c r="D489" i="116"/>
  <c r="D402" i="116"/>
  <c r="F248" i="116"/>
  <c r="F706" i="116"/>
  <c r="G706" i="116" s="1"/>
  <c r="H706" i="116" s="1"/>
  <c r="I706" i="116" s="1"/>
  <c r="E631" i="116"/>
  <c r="F632" i="116"/>
  <c r="E601" i="116"/>
  <c r="F601" i="116" s="1"/>
  <c r="E532" i="116"/>
  <c r="D20" i="116"/>
  <c r="E93" i="116"/>
  <c r="F93" i="116" s="1"/>
  <c r="E488" i="116"/>
  <c r="F488" i="116" s="1"/>
  <c r="D704" i="116"/>
  <c r="D456" i="116"/>
  <c r="F457" i="116"/>
  <c r="H47" i="113"/>
  <c r="H12" i="113"/>
  <c r="F92" i="116"/>
  <c r="F493" i="116"/>
  <c r="G493" i="116" s="1"/>
  <c r="F371" i="116"/>
  <c r="G371" i="116" s="1"/>
  <c r="E674" i="116"/>
  <c r="F674" i="116" s="1"/>
  <c r="F602" i="116"/>
  <c r="G602" i="116" s="1"/>
  <c r="E544" i="116"/>
  <c r="F545" i="116"/>
  <c r="G545" i="116" s="1"/>
  <c r="F344" i="116"/>
  <c r="G344" i="116" s="1"/>
  <c r="D139" i="116"/>
  <c r="D67" i="116"/>
  <c r="E140" i="116"/>
  <c r="F140" i="116" s="1"/>
  <c r="D298" i="116"/>
  <c r="E299" i="116"/>
  <c r="D37" i="116"/>
  <c r="E110" i="116"/>
  <c r="D707" i="116"/>
  <c r="E705" i="116"/>
  <c r="E490" i="116"/>
  <c r="F490" i="116" s="1"/>
  <c r="F489" i="116" s="1"/>
  <c r="G460" i="116"/>
  <c r="H460" i="116" s="1"/>
  <c r="E419" i="116"/>
  <c r="D385" i="116"/>
  <c r="F240" i="116"/>
  <c r="G240" i="116" s="1"/>
  <c r="K133" i="113"/>
  <c r="J133" i="113"/>
  <c r="I65" i="113"/>
  <c r="I103" i="113"/>
  <c r="I36" i="113"/>
  <c r="G406" i="116"/>
  <c r="E311" i="116"/>
  <c r="D307" i="116"/>
  <c r="E308" i="116"/>
  <c r="F308" i="116" s="1"/>
  <c r="K246" i="113"/>
  <c r="K43" i="113"/>
  <c r="K522" i="113"/>
  <c r="I18" i="113"/>
  <c r="E454" i="116"/>
  <c r="D473" i="116"/>
  <c r="D272" i="116"/>
  <c r="I64" i="113"/>
  <c r="K132" i="113"/>
  <c r="J132" i="113"/>
  <c r="H40" i="113"/>
  <c r="D113" i="116"/>
  <c r="D41" i="116"/>
  <c r="E114" i="116"/>
  <c r="F114" i="116" s="1"/>
  <c r="E443" i="116"/>
  <c r="F443" i="116" s="1"/>
  <c r="E672" i="116"/>
  <c r="F672" i="116" s="1"/>
  <c r="G313" i="116"/>
  <c r="F198" i="116"/>
  <c r="G198" i="116" s="1"/>
  <c r="E487" i="116"/>
  <c r="F487" i="116" s="1"/>
  <c r="D107" i="116"/>
  <c r="D35" i="116"/>
  <c r="E108" i="116"/>
  <c r="E709" i="116"/>
  <c r="E474" i="116"/>
  <c r="E403" i="116"/>
  <c r="D258" i="116"/>
  <c r="E259" i="116"/>
  <c r="F239" i="116"/>
  <c r="I130" i="113"/>
  <c r="I63" i="113"/>
  <c r="K131" i="113"/>
  <c r="J131" i="113"/>
  <c r="E177" i="116"/>
  <c r="E686" i="116"/>
  <c r="E603" i="116"/>
  <c r="F603" i="116" s="1"/>
  <c r="F600" i="116"/>
  <c r="G600" i="116" s="1"/>
  <c r="H600" i="116" s="1"/>
  <c r="K455" i="113"/>
  <c r="K49" i="113"/>
  <c r="D18" i="116"/>
  <c r="D90" i="116"/>
  <c r="E91" i="116"/>
  <c r="I24" i="113"/>
  <c r="I91" i="113"/>
  <c r="N22" i="112"/>
  <c r="O22" i="112" s="1"/>
  <c r="E461" i="116"/>
  <c r="D418" i="116"/>
  <c r="F388" i="116"/>
  <c r="E273" i="116"/>
  <c r="F273" i="116" s="1"/>
  <c r="E673" i="116"/>
  <c r="D669" i="116"/>
  <c r="E670" i="116"/>
  <c r="J18" i="113"/>
  <c r="D698" i="116"/>
  <c r="D684" i="116"/>
  <c r="D591" i="116"/>
  <c r="D64" i="116"/>
  <c r="D136" i="116"/>
  <c r="E137" i="116"/>
  <c r="F137" i="116" s="1"/>
  <c r="I25" i="113"/>
  <c r="E482" i="116"/>
  <c r="F482" i="116" s="1"/>
  <c r="E470" i="116"/>
  <c r="E468" i="116" s="1"/>
  <c r="I58" i="113"/>
  <c r="I57" i="113" s="1"/>
  <c r="I125" i="113"/>
  <c r="D333" i="116"/>
  <c r="E334" i="116"/>
  <c r="D19" i="116"/>
  <c r="D702" i="116"/>
  <c r="D560" i="116"/>
  <c r="K420" i="113"/>
  <c r="K14" i="113"/>
  <c r="K211" i="113"/>
  <c r="K8" i="113"/>
  <c r="E186" i="116"/>
  <c r="D54" i="116"/>
  <c r="K658" i="113"/>
  <c r="K623" i="113"/>
  <c r="I559" i="113"/>
  <c r="I20" i="113"/>
  <c r="D414" i="116"/>
  <c r="E384" i="116"/>
  <c r="E381" i="116"/>
  <c r="J352" i="113"/>
  <c r="J13" i="113"/>
  <c r="E284" i="116"/>
  <c r="E269" i="116"/>
  <c r="E234" i="116"/>
  <c r="E232" i="116" s="1"/>
  <c r="I195" i="113"/>
  <c r="I110" i="113"/>
  <c r="I43" i="113"/>
  <c r="H35" i="113"/>
  <c r="F159" i="116"/>
  <c r="G159" i="116" s="1"/>
  <c r="F138" i="116"/>
  <c r="G138" i="116" s="1"/>
  <c r="K21" i="113"/>
  <c r="E567" i="116"/>
  <c r="E565" i="116" s="1"/>
  <c r="E176" i="116"/>
  <c r="E667" i="116"/>
  <c r="F667" i="116" s="1"/>
  <c r="E629" i="116"/>
  <c r="E558" i="116"/>
  <c r="D542" i="116"/>
  <c r="E524" i="116"/>
  <c r="J487" i="113"/>
  <c r="I455" i="113"/>
  <c r="K405" i="113"/>
  <c r="J405" i="113"/>
  <c r="I387" i="113"/>
  <c r="K369" i="113"/>
  <c r="D352" i="116"/>
  <c r="J331" i="113"/>
  <c r="F328" i="116"/>
  <c r="I246" i="113"/>
  <c r="E193" i="116"/>
  <c r="E183" i="116"/>
  <c r="D120" i="116"/>
  <c r="D48" i="116"/>
  <c r="F121" i="116"/>
  <c r="J24" i="113"/>
  <c r="J91" i="113"/>
  <c r="D491" i="116"/>
  <c r="E492" i="116"/>
  <c r="F492" i="116" s="1"/>
  <c r="E396" i="116"/>
  <c r="F396" i="116" s="1"/>
  <c r="F496" i="116"/>
  <c r="G496" i="116" s="1"/>
  <c r="H496" i="116" s="1"/>
  <c r="D445" i="116"/>
  <c r="E446" i="116"/>
  <c r="G413" i="116"/>
  <c r="D374" i="116"/>
  <c r="E375" i="116"/>
  <c r="F375" i="116" s="1"/>
  <c r="E280" i="116"/>
  <c r="E278" i="116" s="1"/>
  <c r="D249" i="116"/>
  <c r="E250" i="116"/>
  <c r="H481" i="113"/>
  <c r="H541" i="113" s="1"/>
  <c r="E300" i="116"/>
  <c r="G607" i="116"/>
  <c r="H607" i="116" s="1"/>
  <c r="I115" i="113"/>
  <c r="I48" i="113"/>
  <c r="H52" i="113"/>
  <c r="H16" i="113"/>
  <c r="H210" i="113"/>
  <c r="H270" i="113" s="1"/>
  <c r="D598" i="116"/>
  <c r="K51" i="113"/>
  <c r="K352" i="113"/>
  <c r="K13" i="113"/>
  <c r="K33" i="113"/>
  <c r="D210" i="116"/>
  <c r="E199" i="116"/>
  <c r="D161" i="116"/>
  <c r="I19" i="113"/>
  <c r="E452" i="116"/>
  <c r="F415" i="116"/>
  <c r="D378" i="116"/>
  <c r="K335" i="113"/>
  <c r="K334" i="113" s="1"/>
  <c r="J335" i="113"/>
  <c r="I334" i="113"/>
  <c r="K301" i="113"/>
  <c r="D281" i="116"/>
  <c r="J246" i="113"/>
  <c r="J43" i="113"/>
  <c r="D255" i="116"/>
  <c r="I143" i="113"/>
  <c r="K41" i="113"/>
  <c r="K40" i="113" s="1"/>
  <c r="K108" i="113"/>
  <c r="K91" i="113"/>
  <c r="K24" i="113"/>
  <c r="D49" i="116"/>
  <c r="D39" i="116"/>
  <c r="E553" i="116"/>
  <c r="I347" i="113"/>
  <c r="F245" i="116"/>
  <c r="E699" i="116"/>
  <c r="D613" i="116"/>
  <c r="F597" i="116"/>
  <c r="G597" i="116" s="1"/>
  <c r="E595" i="116"/>
  <c r="F595" i="116" s="1"/>
  <c r="E592" i="116"/>
  <c r="F592" i="116" s="1"/>
  <c r="G592" i="116" s="1"/>
  <c r="E526" i="116"/>
  <c r="F526" i="116" s="1"/>
  <c r="F522" i="116"/>
  <c r="K473" i="113"/>
  <c r="J473" i="113"/>
  <c r="K437" i="113"/>
  <c r="K404" i="113"/>
  <c r="J404" i="113"/>
  <c r="F354" i="116"/>
  <c r="F339" i="116"/>
  <c r="D326" i="116"/>
  <c r="F305" i="116"/>
  <c r="J279" i="113"/>
  <c r="K227" i="113"/>
  <c r="E209" i="116"/>
  <c r="E207" i="116" s="1"/>
  <c r="E195" i="116"/>
  <c r="F195" i="116" s="1"/>
  <c r="G195" i="116" s="1"/>
  <c r="H195" i="116" s="1"/>
  <c r="D191" i="116"/>
  <c r="F192" i="116"/>
  <c r="J159" i="113"/>
  <c r="K18" i="113"/>
  <c r="G566" i="116"/>
  <c r="D31" i="116"/>
  <c r="E104" i="116"/>
  <c r="D462" i="116"/>
  <c r="G463" i="116"/>
  <c r="E231" i="116"/>
  <c r="F231" i="116" s="1"/>
  <c r="J84" i="113"/>
  <c r="J17" i="113"/>
  <c r="D449" i="116"/>
  <c r="I165" i="113"/>
  <c r="I61" i="113"/>
  <c r="D14" i="116"/>
  <c r="F700" i="116"/>
  <c r="F665" i="116"/>
  <c r="G665" i="116" s="1"/>
  <c r="D662" i="116"/>
  <c r="K472" i="113"/>
  <c r="J472" i="113"/>
  <c r="K403" i="113"/>
  <c r="J403" i="113"/>
  <c r="I402" i="113"/>
  <c r="D303" i="116"/>
  <c r="E120" i="116"/>
  <c r="D38" i="116"/>
  <c r="K152" i="113"/>
  <c r="I415" i="113"/>
  <c r="F408" i="116"/>
  <c r="K607" i="113"/>
  <c r="J607" i="113"/>
  <c r="K572" i="113"/>
  <c r="K540" i="113"/>
  <c r="K537" i="113" s="1"/>
  <c r="J540" i="113"/>
  <c r="I537" i="113"/>
  <c r="K504" i="113"/>
  <c r="E483" i="116"/>
  <c r="F483" i="116" s="1"/>
  <c r="J437" i="113"/>
  <c r="F412" i="116"/>
  <c r="G412" i="116" s="1"/>
  <c r="F410" i="116"/>
  <c r="G410" i="116" s="1"/>
  <c r="H410" i="116" s="1"/>
  <c r="E265" i="116"/>
  <c r="F554" i="116"/>
  <c r="E189" i="116"/>
  <c r="H346" i="113"/>
  <c r="H406" i="113" s="1"/>
  <c r="G100" i="116"/>
  <c r="H100" i="116" s="1"/>
  <c r="K263" i="113"/>
  <c r="K60" i="113"/>
  <c r="D55" i="116"/>
  <c r="D205" i="116"/>
  <c r="D32" i="116"/>
  <c r="I595" i="113"/>
  <c r="K555" i="113"/>
  <c r="I513" i="113"/>
  <c r="I39" i="113"/>
  <c r="I38" i="113" s="1"/>
  <c r="I491" i="113"/>
  <c r="I17" i="113"/>
  <c r="F379" i="116"/>
  <c r="G379" i="116" s="1"/>
  <c r="H379" i="116" s="1"/>
  <c r="K331" i="113"/>
  <c r="K314" i="113"/>
  <c r="D232" i="116"/>
  <c r="I60" i="113"/>
  <c r="I127" i="113"/>
  <c r="I33" i="113"/>
  <c r="I10" i="113"/>
  <c r="H23" i="113"/>
  <c r="H42" i="113"/>
  <c r="D118" i="116"/>
  <c r="D46" i="116"/>
  <c r="D45" i="116" s="1"/>
  <c r="D391" i="116"/>
  <c r="E685" i="116"/>
  <c r="D556" i="116"/>
  <c r="K471" i="113"/>
  <c r="J471" i="113"/>
  <c r="I470" i="113"/>
  <c r="D338" i="116"/>
  <c r="E180" i="116"/>
  <c r="F180" i="116" s="1"/>
  <c r="D15" i="116"/>
  <c r="E88" i="116"/>
  <c r="F88" i="116" s="1"/>
  <c r="D551" i="116"/>
  <c r="I658" i="113"/>
  <c r="K606" i="113"/>
  <c r="J606" i="113"/>
  <c r="I605" i="113"/>
  <c r="K585" i="113"/>
  <c r="F447" i="116"/>
  <c r="D423" i="116"/>
  <c r="E424" i="116"/>
  <c r="F424" i="116" s="1"/>
  <c r="D397" i="116"/>
  <c r="F398" i="116"/>
  <c r="F376" i="116"/>
  <c r="K295" i="113"/>
  <c r="E253" i="116"/>
  <c r="E251" i="116"/>
  <c r="K17" i="113"/>
  <c r="K84" i="113"/>
  <c r="I450" i="113"/>
  <c r="F394" i="116"/>
  <c r="G394" i="116" s="1"/>
  <c r="G555" i="116"/>
  <c r="H555" i="116" s="1"/>
  <c r="D686" i="116"/>
  <c r="D615" i="116"/>
  <c r="D544" i="116"/>
  <c r="K387" i="113"/>
  <c r="K48" i="113"/>
  <c r="D329" i="116"/>
  <c r="K233" i="113"/>
  <c r="K30" i="113"/>
  <c r="D184" i="116"/>
  <c r="J443" i="113"/>
  <c r="E450" i="116"/>
  <c r="F450" i="116" s="1"/>
  <c r="E416" i="116"/>
  <c r="J51" i="113"/>
  <c r="D400" i="116"/>
  <c r="J37" i="113"/>
  <c r="F382" i="116"/>
  <c r="I284" i="113"/>
  <c r="J61" i="113"/>
  <c r="E271" i="116"/>
  <c r="F270" i="116"/>
  <c r="F268" i="116"/>
  <c r="G268" i="116" s="1"/>
  <c r="G267" i="116" s="1"/>
  <c r="D267" i="116"/>
  <c r="I178" i="113"/>
  <c r="K125" i="113"/>
  <c r="K58" i="113"/>
  <c r="K57" i="113" s="1"/>
  <c r="I32" i="113"/>
  <c r="I9" i="113"/>
  <c r="J125" i="113"/>
  <c r="J58" i="113"/>
  <c r="J57" i="113" s="1"/>
  <c r="D16" i="116"/>
  <c r="E87" i="116"/>
  <c r="F87" i="116" s="1"/>
  <c r="F518" i="116"/>
  <c r="G337" i="116"/>
  <c r="D627" i="116"/>
  <c r="F521" i="116"/>
  <c r="E340" i="116"/>
  <c r="E303" i="116"/>
  <c r="J28" i="113"/>
  <c r="E324" i="116"/>
  <c r="F324" i="116" s="1"/>
  <c r="H142" i="113"/>
  <c r="H202" i="113" s="1"/>
  <c r="J450" i="113"/>
  <c r="J415" i="113"/>
  <c r="H29" i="113"/>
  <c r="E541" i="116"/>
  <c r="E539" i="116" s="1"/>
  <c r="E276" i="116"/>
  <c r="F277" i="116"/>
  <c r="G677" i="116"/>
  <c r="G444" i="116"/>
  <c r="H444" i="116" s="1"/>
  <c r="F671" i="116"/>
  <c r="K443" i="113"/>
  <c r="K37" i="113"/>
  <c r="D343" i="116"/>
  <c r="E212" i="116"/>
  <c r="D196" i="116"/>
  <c r="E163" i="116"/>
  <c r="E161" i="116" s="1"/>
  <c r="G162" i="116"/>
  <c r="H162" i="116" s="1"/>
  <c r="E128" i="116"/>
  <c r="D125" i="116"/>
  <c r="D53" i="116"/>
  <c r="D320" i="116"/>
  <c r="E105" i="116"/>
  <c r="I627" i="113"/>
  <c r="I54" i="113"/>
  <c r="I55" i="113"/>
  <c r="K510" i="113"/>
  <c r="D485" i="116"/>
  <c r="F455" i="116"/>
  <c r="J50" i="113"/>
  <c r="J375" i="113"/>
  <c r="J36" i="113"/>
  <c r="E380" i="116"/>
  <c r="I307" i="113"/>
  <c r="F282" i="116"/>
  <c r="J60" i="113"/>
  <c r="J263" i="113"/>
  <c r="F256" i="116"/>
  <c r="F235" i="116"/>
  <c r="F233" i="116"/>
  <c r="K159" i="113"/>
  <c r="I8" i="113"/>
  <c r="I75" i="113"/>
  <c r="H7" i="113"/>
  <c r="D156" i="116"/>
  <c r="D51" i="116"/>
  <c r="F122" i="116"/>
  <c r="F112" i="116"/>
  <c r="F230" i="116"/>
  <c r="G230" i="116" s="1"/>
  <c r="F323" i="116"/>
  <c r="E301" i="116"/>
  <c r="F301" i="116" s="1"/>
  <c r="E119" i="116"/>
  <c r="J22" i="113"/>
  <c r="E392" i="116"/>
  <c r="F701" i="116"/>
  <c r="J658" i="113"/>
  <c r="E668" i="116"/>
  <c r="E666" i="116"/>
  <c r="E663" i="116"/>
  <c r="F593" i="116"/>
  <c r="F559" i="116"/>
  <c r="E557" i="116"/>
  <c r="F342" i="116"/>
  <c r="F341" i="116"/>
  <c r="J314" i="113"/>
  <c r="F304" i="116"/>
  <c r="E181" i="116"/>
  <c r="D178" i="116"/>
  <c r="F179" i="116"/>
  <c r="D85" i="116"/>
  <c r="D13" i="116"/>
  <c r="F86" i="116"/>
  <c r="G86" i="116" s="1"/>
  <c r="F229" i="116"/>
  <c r="G229" i="116" s="1"/>
  <c r="E552" i="116"/>
  <c r="J55" i="113"/>
  <c r="D475" i="116"/>
  <c r="F322" i="116"/>
  <c r="I227" i="113"/>
  <c r="F103" i="116"/>
  <c r="G103" i="116" s="1"/>
  <c r="F466" i="116"/>
  <c r="I80" i="113"/>
  <c r="I13" i="113"/>
  <c r="E703" i="116"/>
  <c r="D631" i="116"/>
  <c r="E616" i="116"/>
  <c r="E561" i="116"/>
  <c r="G529" i="116"/>
  <c r="D527" i="116"/>
  <c r="K375" i="113"/>
  <c r="K36" i="113"/>
  <c r="E345" i="116"/>
  <c r="F330" i="116"/>
  <c r="E312" i="116"/>
  <c r="E310" i="116"/>
  <c r="K44" i="113"/>
  <c r="F200" i="116"/>
  <c r="E185" i="116"/>
  <c r="F185" i="116" s="1"/>
  <c r="D69" i="116"/>
  <c r="D68" i="116"/>
  <c r="D56" i="116"/>
  <c r="E174" i="116"/>
  <c r="I527" i="113"/>
  <c r="I53" i="113"/>
  <c r="I22" i="113"/>
  <c r="K487" i="113"/>
  <c r="J455" i="113"/>
  <c r="E417" i="116"/>
  <c r="J49" i="113"/>
  <c r="E401" i="116"/>
  <c r="F383" i="116"/>
  <c r="G383" i="116" s="1"/>
  <c r="J15" i="113"/>
  <c r="E283" i="116"/>
  <c r="F283" i="116" s="1"/>
  <c r="E257" i="116"/>
  <c r="J233" i="113"/>
  <c r="J30" i="113"/>
  <c r="J211" i="113"/>
  <c r="J8" i="113"/>
  <c r="I45" i="113"/>
  <c r="I30" i="113"/>
  <c r="I97" i="113"/>
  <c r="H59" i="113"/>
  <c r="E157" i="116"/>
  <c r="D65" i="116"/>
  <c r="J108" i="113"/>
  <c r="J41" i="113"/>
  <c r="J40" i="113" s="1"/>
  <c r="E89" i="116"/>
  <c r="J152" i="113"/>
  <c r="J20" i="113"/>
  <c r="E664" i="116"/>
  <c r="J623" i="113"/>
  <c r="E628" i="116"/>
  <c r="J590" i="113"/>
  <c r="E614" i="116"/>
  <c r="F596" i="116"/>
  <c r="E594" i="116"/>
  <c r="F594" i="116" s="1"/>
  <c r="J522" i="113"/>
  <c r="E525" i="116"/>
  <c r="E523" i="116"/>
  <c r="K347" i="113"/>
  <c r="F306" i="116"/>
  <c r="I233" i="113"/>
  <c r="F160" i="116"/>
  <c r="G160" i="116" s="1"/>
  <c r="F123" i="116"/>
  <c r="F111" i="116"/>
  <c r="G111" i="116" s="1"/>
  <c r="I28" i="113"/>
  <c r="E519" i="116"/>
  <c r="F351" i="116"/>
  <c r="J106" i="113"/>
  <c r="J39" i="113"/>
  <c r="J38" i="113" s="1"/>
  <c r="F469" i="116"/>
  <c r="F399" i="116"/>
  <c r="G399" i="116" s="1"/>
  <c r="F263" i="116"/>
  <c r="E246" i="116"/>
  <c r="E243" i="116" s="1"/>
  <c r="G676" i="116"/>
  <c r="H676" i="116" s="1"/>
  <c r="I676" i="116" s="1"/>
  <c r="G585" i="116"/>
  <c r="D440" i="116"/>
  <c r="F683" i="116"/>
  <c r="G683" i="116" s="1"/>
  <c r="D658" i="116"/>
  <c r="E612" i="116"/>
  <c r="D587" i="116"/>
  <c r="D516" i="116"/>
  <c r="F350" i="116"/>
  <c r="E478" i="116"/>
  <c r="F478" i="116" s="1"/>
  <c r="E465" i="116"/>
  <c r="E405" i="116"/>
  <c r="F678" i="116"/>
  <c r="F586" i="116"/>
  <c r="E535" i="116"/>
  <c r="E332" i="116"/>
  <c r="E133" i="116"/>
  <c r="E97" i="116"/>
  <c r="F97" i="116" s="1"/>
  <c r="D94" i="116"/>
  <c r="D22" i="116"/>
  <c r="D420" i="116"/>
  <c r="D243" i="116"/>
  <c r="E182" i="116"/>
  <c r="F182" i="116" s="1"/>
  <c r="J27" i="113"/>
  <c r="K120" i="113"/>
  <c r="K53" i="113"/>
  <c r="D565" i="116"/>
  <c r="K534" i="113"/>
  <c r="I487" i="113"/>
  <c r="D480" i="116"/>
  <c r="F448" i="116"/>
  <c r="J382" i="113"/>
  <c r="D278" i="116"/>
  <c r="F264" i="116"/>
  <c r="D227" i="116"/>
  <c r="K55" i="113"/>
  <c r="D369" i="116"/>
  <c r="E370" i="116"/>
  <c r="F370" i="116" s="1"/>
  <c r="F625" i="116"/>
  <c r="G625" i="116" s="1"/>
  <c r="H625" i="116" s="1"/>
  <c r="D622" i="116"/>
  <c r="F590" i="116"/>
  <c r="G590" i="116" s="1"/>
  <c r="F540" i="116"/>
  <c r="E325" i="116"/>
  <c r="F325" i="116" s="1"/>
  <c r="D101" i="116"/>
  <c r="D29" i="116"/>
  <c r="E422" i="116"/>
  <c r="E691" i="116"/>
  <c r="F691" i="116" s="1"/>
  <c r="F680" i="116"/>
  <c r="G680" i="116" s="1"/>
  <c r="D653" i="116"/>
  <c r="G619" i="116"/>
  <c r="H619" i="116" s="1"/>
  <c r="E608" i="116"/>
  <c r="F608" i="116" s="1"/>
  <c r="E606" i="116"/>
  <c r="E584" i="116"/>
  <c r="F538" i="116"/>
  <c r="F514" i="116"/>
  <c r="E318" i="116"/>
  <c r="F317" i="116"/>
  <c r="G317" i="116" s="1"/>
  <c r="E315" i="116"/>
  <c r="F315" i="116" s="1"/>
  <c r="E204" i="116"/>
  <c r="E201" i="116" s="1"/>
  <c r="D165" i="116"/>
  <c r="E131" i="116"/>
  <c r="D27" i="116"/>
  <c r="D25" i="116"/>
  <c r="D520" i="116"/>
  <c r="I443" i="113"/>
  <c r="I375" i="113"/>
  <c r="I211" i="113"/>
  <c r="D207" i="116"/>
  <c r="D50" i="116"/>
  <c r="D36" i="116"/>
  <c r="J26" i="113"/>
  <c r="K39" i="113"/>
  <c r="K38" i="113" s="1"/>
  <c r="K106" i="113"/>
  <c r="I382" i="113"/>
  <c r="E335" i="116"/>
  <c r="I646" i="113"/>
  <c r="I578" i="113"/>
  <c r="I555" i="113"/>
  <c r="I510" i="113"/>
  <c r="D468" i="116"/>
  <c r="I314" i="113"/>
  <c r="D262" i="116"/>
  <c r="J227" i="113"/>
  <c r="F228" i="116"/>
  <c r="I27" i="113"/>
  <c r="I437" i="113"/>
  <c r="D189" i="116"/>
  <c r="F190" i="116"/>
  <c r="J120" i="113"/>
  <c r="J53" i="113"/>
  <c r="E479" i="116"/>
  <c r="F407" i="116"/>
  <c r="E697" i="116"/>
  <c r="F697" i="116" s="1"/>
  <c r="E694" i="116"/>
  <c r="F626" i="116"/>
  <c r="G626" i="116" s="1"/>
  <c r="E588" i="116"/>
  <c r="F588" i="116" s="1"/>
  <c r="G588" i="116" s="1"/>
  <c r="E517" i="116"/>
  <c r="D62" i="116"/>
  <c r="D61" i="116" s="1"/>
  <c r="D134" i="116"/>
  <c r="D688" i="116"/>
  <c r="D675" i="116"/>
  <c r="F654" i="116"/>
  <c r="E605" i="116"/>
  <c r="F605" i="116" s="1"/>
  <c r="E549" i="116"/>
  <c r="F549" i="116" s="1"/>
  <c r="D511" i="116"/>
  <c r="E95" i="116"/>
  <c r="F95" i="116" s="1"/>
  <c r="E421" i="116"/>
  <c r="F421" i="116" s="1"/>
  <c r="E395" i="116"/>
  <c r="F395" i="116" s="1"/>
  <c r="D260" i="116"/>
  <c r="G244" i="116"/>
  <c r="H244" i="116" s="1"/>
  <c r="I244" i="116" s="1"/>
  <c r="D494" i="116"/>
  <c r="D409" i="116"/>
  <c r="K22" i="113"/>
  <c r="E681" i="116"/>
  <c r="F660" i="116"/>
  <c r="F637" i="116"/>
  <c r="F623" i="116"/>
  <c r="J188" i="113"/>
  <c r="D633" i="116"/>
  <c r="F620" i="116"/>
  <c r="G620" i="116" s="1"/>
  <c r="D617" i="116"/>
  <c r="D562" i="116"/>
  <c r="D546" i="116"/>
  <c r="D533" i="116"/>
  <c r="D201" i="116"/>
  <c r="D116" i="116"/>
  <c r="D44" i="116"/>
  <c r="D43" i="116" s="1"/>
  <c r="D23" i="116"/>
  <c r="F695" i="116"/>
  <c r="D693" i="116"/>
  <c r="F639" i="116"/>
  <c r="F692" i="116"/>
  <c r="G692" i="116" s="1"/>
  <c r="E690" i="116"/>
  <c r="F690" i="116" s="1"/>
  <c r="E689" i="116"/>
  <c r="E679" i="116"/>
  <c r="E675" i="116" s="1"/>
  <c r="E655" i="116"/>
  <c r="E653" i="116" s="1"/>
  <c r="E512" i="116"/>
  <c r="E316" i="116"/>
  <c r="F202" i="116"/>
  <c r="E171" i="116"/>
  <c r="E261" i="116"/>
  <c r="I623" i="113"/>
  <c r="K482" i="113"/>
  <c r="F497" i="116"/>
  <c r="F481" i="116"/>
  <c r="F425" i="116"/>
  <c r="F411" i="116"/>
  <c r="J369" i="113"/>
  <c r="J347" i="113"/>
  <c r="F279" i="116"/>
  <c r="E266" i="116"/>
  <c r="H254" i="116"/>
  <c r="F568" i="116"/>
  <c r="E441" i="116"/>
  <c r="D276" i="116"/>
  <c r="E696" i="116"/>
  <c r="E661" i="116"/>
  <c r="E659" i="116"/>
  <c r="D636" i="116"/>
  <c r="D610" i="116"/>
  <c r="E589" i="116"/>
  <c r="D539" i="116"/>
  <c r="I369" i="113"/>
  <c r="J295" i="113"/>
  <c r="F175" i="116"/>
  <c r="F102" i="116"/>
  <c r="F247" i="116"/>
  <c r="F635" i="116"/>
  <c r="E621" i="116"/>
  <c r="E617" i="116" s="1"/>
  <c r="F618" i="116"/>
  <c r="E609" i="116"/>
  <c r="F583" i="116"/>
  <c r="D582" i="116"/>
  <c r="E563" i="116"/>
  <c r="E550" i="116"/>
  <c r="E547" i="116"/>
  <c r="E537" i="116"/>
  <c r="F537" i="116" s="1"/>
  <c r="F536" i="116"/>
  <c r="E534" i="116"/>
  <c r="E515" i="116"/>
  <c r="E513" i="116"/>
  <c r="F513" i="116" s="1"/>
  <c r="D347" i="116"/>
  <c r="F319" i="116"/>
  <c r="G319" i="116" s="1"/>
  <c r="F188" i="116"/>
  <c r="D187" i="116"/>
  <c r="E169" i="116"/>
  <c r="F169" i="116" s="1"/>
  <c r="E167" i="116"/>
  <c r="E117" i="116"/>
  <c r="E99" i="116"/>
  <c r="F98" i="116"/>
  <c r="E96" i="116"/>
  <c r="E372" i="116"/>
  <c r="K608" i="113"/>
  <c r="J608" i="113"/>
  <c r="K550" i="113"/>
  <c r="E495" i="116"/>
  <c r="J399" i="113"/>
  <c r="D172" i="116"/>
  <c r="D30" i="116"/>
  <c r="D681" i="116"/>
  <c r="E638" i="116"/>
  <c r="E636" i="116" s="1"/>
  <c r="D349" i="116"/>
  <c r="E302" i="116"/>
  <c r="D404" i="116"/>
  <c r="D604" i="116"/>
  <c r="F348" i="116"/>
  <c r="G348" i="116" s="1"/>
  <c r="D331" i="116"/>
  <c r="F203" i="116"/>
  <c r="D60" i="116"/>
  <c r="D24" i="116"/>
  <c r="I41" i="113"/>
  <c r="I40" i="113" s="1"/>
  <c r="E349" i="116"/>
  <c r="E633" i="116"/>
  <c r="D314" i="116"/>
  <c r="D59" i="116"/>
  <c r="E132" i="116"/>
  <c r="D58" i="116"/>
  <c r="D130" i="116"/>
  <c r="D26" i="116"/>
  <c r="I8" i="112" l="1"/>
  <c r="J8" i="112" s="1"/>
  <c r="F3" i="112"/>
  <c r="H3" i="112" s="1"/>
  <c r="M4" i="112"/>
  <c r="I4" i="112"/>
  <c r="J4" i="112" s="1"/>
  <c r="L17" i="112"/>
  <c r="N17" i="112" s="1"/>
  <c r="O17" i="112" s="1"/>
  <c r="C16" i="119"/>
  <c r="D16" i="119" s="1"/>
  <c r="K24" i="112"/>
  <c r="J198" i="113"/>
  <c r="J266" i="113"/>
  <c r="C11" i="116"/>
  <c r="C70" i="116" s="1"/>
  <c r="F655" i="116"/>
  <c r="F653" i="116" s="1"/>
  <c r="G3" i="112"/>
  <c r="I3" i="112" s="1"/>
  <c r="J3" i="112" s="1"/>
  <c r="L6" i="113"/>
  <c r="E66" i="113"/>
  <c r="L66" i="113" s="1"/>
  <c r="M6" i="113"/>
  <c r="D66" i="113"/>
  <c r="M66" i="113" s="1"/>
  <c r="E622" i="116"/>
  <c r="E352" i="116"/>
  <c r="J334" i="113"/>
  <c r="E134" i="116"/>
  <c r="H657" i="116"/>
  <c r="I657" i="116" s="1"/>
  <c r="J657" i="116" s="1"/>
  <c r="G708" i="116"/>
  <c r="H708" i="116" s="1"/>
  <c r="I708" i="116" s="1"/>
  <c r="J537" i="113"/>
  <c r="F6" i="113"/>
  <c r="F66" i="113" s="1"/>
  <c r="H194" i="116"/>
  <c r="I194" i="116" s="1"/>
  <c r="K7" i="113"/>
  <c r="K59" i="113"/>
  <c r="F681" i="116"/>
  <c r="J29" i="113"/>
  <c r="J42" i="113"/>
  <c r="I12" i="113"/>
  <c r="C17" i="119"/>
  <c r="D17" i="119" s="1"/>
  <c r="G695" i="116"/>
  <c r="H695" i="116" s="1"/>
  <c r="H665" i="116"/>
  <c r="I665" i="116" s="1"/>
  <c r="F491" i="116"/>
  <c r="D40" i="116"/>
  <c r="G6" i="113"/>
  <c r="G66" i="113" s="1"/>
  <c r="E172" i="116"/>
  <c r="E480" i="116"/>
  <c r="H451" i="116"/>
  <c r="I451" i="116" s="1"/>
  <c r="J451" i="116" s="1"/>
  <c r="I62" i="113"/>
  <c r="F485" i="116"/>
  <c r="E527" i="116"/>
  <c r="G137" i="116"/>
  <c r="H137" i="116" s="1"/>
  <c r="I137" i="116" s="1"/>
  <c r="J137" i="116" s="1"/>
  <c r="I35" i="113"/>
  <c r="G274" i="116"/>
  <c r="H274" i="116" s="1"/>
  <c r="C15" i="119"/>
  <c r="D15" i="119" s="1"/>
  <c r="I47" i="113"/>
  <c r="E610" i="116"/>
  <c r="G543" i="116"/>
  <c r="G542" i="116" s="1"/>
  <c r="I7" i="113"/>
  <c r="E227" i="116"/>
  <c r="E27" i="116"/>
  <c r="E62" i="116"/>
  <c r="E61" i="116" s="1"/>
  <c r="F326" i="116"/>
  <c r="E210" i="116"/>
  <c r="E101" i="116"/>
  <c r="E462" i="116"/>
  <c r="F246" i="116"/>
  <c r="F243" i="116" s="1"/>
  <c r="J549" i="113"/>
  <c r="J609" i="113" s="1"/>
  <c r="J7" i="113"/>
  <c r="K23" i="113"/>
  <c r="I460" i="116"/>
  <c r="J460" i="116" s="1"/>
  <c r="K460" i="116" s="1"/>
  <c r="F134" i="116"/>
  <c r="G135" i="116"/>
  <c r="H135" i="116" s="1"/>
  <c r="G168" i="116"/>
  <c r="H168" i="116" s="1"/>
  <c r="I168" i="116" s="1"/>
  <c r="J168" i="116" s="1"/>
  <c r="K168" i="116" s="1"/>
  <c r="G624" i="116"/>
  <c r="H624" i="116" s="1"/>
  <c r="I624" i="116" s="1"/>
  <c r="H327" i="116"/>
  <c r="I327" i="116" s="1"/>
  <c r="H634" i="116"/>
  <c r="I634" i="116" s="1"/>
  <c r="G373" i="116"/>
  <c r="H373" i="116" s="1"/>
  <c r="H268" i="116"/>
  <c r="I268" i="116" s="1"/>
  <c r="I267" i="116" s="1"/>
  <c r="F251" i="116"/>
  <c r="G251" i="116" s="1"/>
  <c r="H251" i="116" s="1"/>
  <c r="I251" i="116" s="1"/>
  <c r="F465" i="116"/>
  <c r="G465" i="116" s="1"/>
  <c r="H465" i="116" s="1"/>
  <c r="G537" i="116"/>
  <c r="H537" i="116" s="1"/>
  <c r="I210" i="113"/>
  <c r="I270" i="113" s="1"/>
  <c r="K52" i="113"/>
  <c r="K35" i="113"/>
  <c r="K29" i="113"/>
  <c r="F352" i="116"/>
  <c r="H592" i="116"/>
  <c r="I592" i="116" s="1"/>
  <c r="G301" i="116"/>
  <c r="H301" i="116" s="1"/>
  <c r="I301" i="116" s="1"/>
  <c r="G321" i="116"/>
  <c r="G325" i="116"/>
  <c r="H325" i="116" s="1"/>
  <c r="E414" i="116"/>
  <c r="G315" i="116"/>
  <c r="G97" i="116"/>
  <c r="H97" i="116" s="1"/>
  <c r="K47" i="113"/>
  <c r="D63" i="116"/>
  <c r="H602" i="116"/>
  <c r="I602" i="116" s="1"/>
  <c r="G611" i="116"/>
  <c r="H611" i="116" s="1"/>
  <c r="G528" i="116"/>
  <c r="H656" i="116"/>
  <c r="I656" i="116" s="1"/>
  <c r="J656" i="116" s="1"/>
  <c r="G467" i="116"/>
  <c r="H86" i="116"/>
  <c r="I86" i="116" s="1"/>
  <c r="F349" i="116"/>
  <c r="G114" i="116"/>
  <c r="H114" i="116" s="1"/>
  <c r="I114" i="116" s="1"/>
  <c r="J74" i="113"/>
  <c r="J134" i="113" s="1"/>
  <c r="F679" i="116"/>
  <c r="F675" i="116" s="1"/>
  <c r="E25" i="116"/>
  <c r="E29" i="116"/>
  <c r="I444" i="116"/>
  <c r="J444" i="116" s="1"/>
  <c r="K444" i="116" s="1"/>
  <c r="G350" i="116"/>
  <c r="H350" i="116" s="1"/>
  <c r="I350" i="116" s="1"/>
  <c r="J210" i="113"/>
  <c r="J270" i="113" s="1"/>
  <c r="I52" i="113"/>
  <c r="J59" i="113"/>
  <c r="D52" i="116"/>
  <c r="I379" i="116"/>
  <c r="J379" i="116" s="1"/>
  <c r="K379" i="116" s="1"/>
  <c r="I414" i="113"/>
  <c r="K413" i="113" s="1"/>
  <c r="I142" i="113"/>
  <c r="I202" i="113" s="1"/>
  <c r="K414" i="113"/>
  <c r="K474" i="113" s="1"/>
  <c r="G387" i="116"/>
  <c r="H387" i="116" s="1"/>
  <c r="I617" i="113"/>
  <c r="I677" i="113" s="1"/>
  <c r="I549" i="113"/>
  <c r="I609" i="113" s="1"/>
  <c r="I16" i="113"/>
  <c r="K142" i="113"/>
  <c r="K202" i="113" s="1"/>
  <c r="K12" i="113"/>
  <c r="J481" i="113"/>
  <c r="J541" i="113" s="1"/>
  <c r="J402" i="113"/>
  <c r="D17" i="116"/>
  <c r="G93" i="116"/>
  <c r="H93" i="116" s="1"/>
  <c r="H238" i="116"/>
  <c r="I238" i="116" s="1"/>
  <c r="G687" i="116"/>
  <c r="H687" i="116" s="1"/>
  <c r="H686" i="116" s="1"/>
  <c r="G141" i="116"/>
  <c r="H141" i="116" s="1"/>
  <c r="G458" i="116"/>
  <c r="H458" i="116" s="1"/>
  <c r="G442" i="116"/>
  <c r="H442" i="116" s="1"/>
  <c r="D57" i="116"/>
  <c r="F204" i="116"/>
  <c r="G204" i="116" s="1"/>
  <c r="J676" i="116"/>
  <c r="K676" i="116" s="1"/>
  <c r="J52" i="113"/>
  <c r="K470" i="113"/>
  <c r="F177" i="116"/>
  <c r="G177" i="116" s="1"/>
  <c r="H177" i="116" s="1"/>
  <c r="G347" i="116"/>
  <c r="G526" i="116"/>
  <c r="H526" i="116" s="1"/>
  <c r="E494" i="116"/>
  <c r="F495" i="116"/>
  <c r="F67" i="116" s="1"/>
  <c r="E23" i="116"/>
  <c r="F96" i="116"/>
  <c r="E165" i="116"/>
  <c r="F550" i="116"/>
  <c r="G550" i="116" s="1"/>
  <c r="H550" i="116" s="1"/>
  <c r="I254" i="116"/>
  <c r="J254" i="116" s="1"/>
  <c r="K254" i="116" s="1"/>
  <c r="G411" i="116"/>
  <c r="G409" i="116" s="1"/>
  <c r="E260" i="116"/>
  <c r="F261" i="116"/>
  <c r="G261" i="116" s="1"/>
  <c r="G260" i="116" s="1"/>
  <c r="G202" i="116"/>
  <c r="I625" i="116"/>
  <c r="J625" i="116" s="1"/>
  <c r="K625" i="116" s="1"/>
  <c r="E516" i="116"/>
  <c r="F517" i="116"/>
  <c r="D226" i="116"/>
  <c r="D285" i="116" s="1"/>
  <c r="G395" i="116"/>
  <c r="E331" i="116"/>
  <c r="F332" i="116"/>
  <c r="H399" i="116"/>
  <c r="I399" i="116" s="1"/>
  <c r="H158" i="116"/>
  <c r="I158" i="116" s="1"/>
  <c r="J158" i="116" s="1"/>
  <c r="E520" i="116"/>
  <c r="F523" i="116"/>
  <c r="F257" i="116"/>
  <c r="F255" i="116" s="1"/>
  <c r="E615" i="116"/>
  <c r="F616" i="116"/>
  <c r="I476" i="116"/>
  <c r="J476" i="116" s="1"/>
  <c r="G169" i="116"/>
  <c r="H169" i="116" s="1"/>
  <c r="I169" i="116" s="1"/>
  <c r="J169" i="116" s="1"/>
  <c r="K74" i="113"/>
  <c r="K134" i="113" s="1"/>
  <c r="F253" i="116"/>
  <c r="G253" i="116" s="1"/>
  <c r="D47" i="116"/>
  <c r="C14" i="119"/>
  <c r="D14" i="119" s="1"/>
  <c r="G98" i="116"/>
  <c r="H98" i="116" s="1"/>
  <c r="F187" i="116"/>
  <c r="G536" i="116"/>
  <c r="H536" i="116" s="1"/>
  <c r="I536" i="116" s="1"/>
  <c r="E562" i="116"/>
  <c r="F563" i="116"/>
  <c r="F562" i="116" s="1"/>
  <c r="G635" i="116"/>
  <c r="G633" i="116" s="1"/>
  <c r="G102" i="116"/>
  <c r="E511" i="116"/>
  <c r="F512" i="116"/>
  <c r="G512" i="116" s="1"/>
  <c r="H680" i="116"/>
  <c r="I680" i="116" s="1"/>
  <c r="H336" i="116"/>
  <c r="I336" i="116" s="1"/>
  <c r="J336" i="116" s="1"/>
  <c r="K336" i="116" s="1"/>
  <c r="H160" i="116"/>
  <c r="I160" i="116" s="1"/>
  <c r="J160" i="116" s="1"/>
  <c r="J142" i="113"/>
  <c r="J202" i="113" s="1"/>
  <c r="I278" i="113"/>
  <c r="I338" i="113" s="1"/>
  <c r="F167" i="116"/>
  <c r="F266" i="116"/>
  <c r="G266" i="116" s="1"/>
  <c r="H564" i="116"/>
  <c r="I564" i="116" s="1"/>
  <c r="G639" i="116"/>
  <c r="F227" i="116"/>
  <c r="G228" i="116"/>
  <c r="H228" i="116" s="1"/>
  <c r="F535" i="116"/>
  <c r="E404" i="116"/>
  <c r="F405" i="116"/>
  <c r="G596" i="116"/>
  <c r="G681" i="116"/>
  <c r="F303" i="116"/>
  <c r="G304" i="116"/>
  <c r="H304" i="116" s="1"/>
  <c r="G122" i="116"/>
  <c r="H122" i="116" s="1"/>
  <c r="E255" i="116"/>
  <c r="G205" i="116"/>
  <c r="H206" i="116"/>
  <c r="I206" i="116" s="1"/>
  <c r="I173" i="116"/>
  <c r="E698" i="116"/>
  <c r="F699" i="116"/>
  <c r="G699" i="116" s="1"/>
  <c r="I346" i="113"/>
  <c r="I406" i="113" s="1"/>
  <c r="F470" i="116"/>
  <c r="G470" i="116" s="1"/>
  <c r="E26" i="116"/>
  <c r="F99" i="116"/>
  <c r="F609" i="116"/>
  <c r="E658" i="116"/>
  <c r="F659" i="116"/>
  <c r="G659" i="116" s="1"/>
  <c r="F316" i="116"/>
  <c r="G608" i="116"/>
  <c r="H608" i="116" s="1"/>
  <c r="I608" i="116" s="1"/>
  <c r="E613" i="116"/>
  <c r="F614" i="116"/>
  <c r="F613" i="116" s="1"/>
  <c r="F310" i="116"/>
  <c r="G310" i="116" s="1"/>
  <c r="G233" i="116"/>
  <c r="F423" i="116"/>
  <c r="G424" i="116"/>
  <c r="H424" i="116" s="1"/>
  <c r="G483" i="116"/>
  <c r="H483" i="116" s="1"/>
  <c r="I483" i="116" s="1"/>
  <c r="J483" i="116" s="1"/>
  <c r="G408" i="116"/>
  <c r="H597" i="116"/>
  <c r="I597" i="116" s="1"/>
  <c r="J597" i="116" s="1"/>
  <c r="H566" i="116"/>
  <c r="G192" i="116"/>
  <c r="F199" i="116"/>
  <c r="G199" i="116" s="1"/>
  <c r="E196" i="116"/>
  <c r="E445" i="116"/>
  <c r="F446" i="116"/>
  <c r="F445" i="116" s="1"/>
  <c r="F524" i="116"/>
  <c r="F284" i="116"/>
  <c r="G284" i="116" s="1"/>
  <c r="E69" i="116"/>
  <c r="H344" i="116"/>
  <c r="I344" i="116" s="1"/>
  <c r="E59" i="116"/>
  <c r="G583" i="116"/>
  <c r="H583" i="116" s="1"/>
  <c r="G618" i="116"/>
  <c r="H618" i="116" s="1"/>
  <c r="I618" i="116" s="1"/>
  <c r="E94" i="116"/>
  <c r="E22" i="116"/>
  <c r="G95" i="116"/>
  <c r="G407" i="116"/>
  <c r="F132" i="116"/>
  <c r="I619" i="116"/>
  <c r="H590" i="116"/>
  <c r="D368" i="116"/>
  <c r="D427" i="116" s="1"/>
  <c r="I484" i="116"/>
  <c r="G188" i="116"/>
  <c r="G187" i="116" s="1"/>
  <c r="E475" i="116"/>
  <c r="E50" i="116"/>
  <c r="G478" i="116"/>
  <c r="H478" i="116" s="1"/>
  <c r="E156" i="116"/>
  <c r="E13" i="116"/>
  <c r="F157" i="116"/>
  <c r="F156" i="116" s="1"/>
  <c r="G322" i="116"/>
  <c r="H322" i="116" s="1"/>
  <c r="G671" i="116"/>
  <c r="H671" i="116" s="1"/>
  <c r="F276" i="116"/>
  <c r="G277" i="116"/>
  <c r="E320" i="116"/>
  <c r="G324" i="116"/>
  <c r="H337" i="116"/>
  <c r="I100" i="116"/>
  <c r="J100" i="116" s="1"/>
  <c r="G415" i="116"/>
  <c r="H103" i="116"/>
  <c r="I103" i="116" s="1"/>
  <c r="F347" i="116"/>
  <c r="H348" i="116"/>
  <c r="H347" i="116" s="1"/>
  <c r="H170" i="116"/>
  <c r="I170" i="116" s="1"/>
  <c r="J170" i="116" s="1"/>
  <c r="F661" i="116"/>
  <c r="J346" i="113"/>
  <c r="J406" i="113" s="1"/>
  <c r="F480" i="116"/>
  <c r="G481" i="116"/>
  <c r="F171" i="116"/>
  <c r="G690" i="116"/>
  <c r="H620" i="116"/>
  <c r="I620" i="116" s="1"/>
  <c r="G660" i="116"/>
  <c r="F479" i="116"/>
  <c r="F475" i="116" s="1"/>
  <c r="F189" i="116"/>
  <c r="G190" i="116"/>
  <c r="G189" i="116" s="1"/>
  <c r="G538" i="116"/>
  <c r="H538" i="116" s="1"/>
  <c r="G203" i="116"/>
  <c r="D439" i="116"/>
  <c r="D498" i="116" s="1"/>
  <c r="G469" i="116"/>
  <c r="H469" i="116" s="1"/>
  <c r="F417" i="116"/>
  <c r="G417" i="116" s="1"/>
  <c r="D84" i="116"/>
  <c r="D143" i="116" s="1"/>
  <c r="G323" i="116"/>
  <c r="G256" i="116"/>
  <c r="G339" i="116"/>
  <c r="F300" i="116"/>
  <c r="F374" i="116"/>
  <c r="I23" i="113"/>
  <c r="H317" i="116"/>
  <c r="I317" i="116" s="1"/>
  <c r="F515" i="116"/>
  <c r="G515" i="116" s="1"/>
  <c r="H585" i="116"/>
  <c r="F621" i="116"/>
  <c r="F617" i="116" s="1"/>
  <c r="G568" i="116"/>
  <c r="H568" i="116" s="1"/>
  <c r="G497" i="116"/>
  <c r="H497" i="116" s="1"/>
  <c r="G691" i="116"/>
  <c r="I166" i="116"/>
  <c r="H548" i="116"/>
  <c r="G697" i="116"/>
  <c r="D652" i="116"/>
  <c r="D711" i="116" s="1"/>
  <c r="E39" i="116"/>
  <c r="E38" i="116"/>
  <c r="G586" i="116"/>
  <c r="G123" i="116"/>
  <c r="H123" i="116" s="1"/>
  <c r="E16" i="116"/>
  <c r="E85" i="116"/>
  <c r="F89" i="116"/>
  <c r="F85" i="116" s="1"/>
  <c r="F329" i="116"/>
  <c r="G330" i="116"/>
  <c r="G329" i="116" s="1"/>
  <c r="G544" i="116"/>
  <c r="H545" i="116"/>
  <c r="H544" i="116" s="1"/>
  <c r="G448" i="116"/>
  <c r="G341" i="116"/>
  <c r="H377" i="116"/>
  <c r="G270" i="116"/>
  <c r="I211" i="116"/>
  <c r="F397" i="116"/>
  <c r="G398" i="116"/>
  <c r="H692" i="116"/>
  <c r="I692" i="116" s="1"/>
  <c r="G306" i="116"/>
  <c r="I195" i="116"/>
  <c r="J195" i="116" s="1"/>
  <c r="I496" i="116"/>
  <c r="J496" i="116" s="1"/>
  <c r="E533" i="116"/>
  <c r="F534" i="116"/>
  <c r="G637" i="116"/>
  <c r="J244" i="116"/>
  <c r="K244" i="116" s="1"/>
  <c r="F318" i="116"/>
  <c r="F584" i="116"/>
  <c r="E582" i="116"/>
  <c r="I607" i="116"/>
  <c r="G678" i="116"/>
  <c r="E262" i="116"/>
  <c r="F519" i="116"/>
  <c r="F345" i="116"/>
  <c r="F343" i="116" s="1"/>
  <c r="E343" i="116"/>
  <c r="E560" i="116"/>
  <c r="F561" i="116"/>
  <c r="F560" i="116" s="1"/>
  <c r="F633" i="116"/>
  <c r="G466" i="116"/>
  <c r="E662" i="116"/>
  <c r="F663" i="116"/>
  <c r="G663" i="116" s="1"/>
  <c r="H230" i="116"/>
  <c r="H677" i="116"/>
  <c r="E338" i="116"/>
  <c r="F340" i="116"/>
  <c r="G340" i="116" s="1"/>
  <c r="E56" i="116"/>
  <c r="F271" i="116"/>
  <c r="F56" i="116" s="1"/>
  <c r="G354" i="116"/>
  <c r="G352" i="116" s="1"/>
  <c r="E90" i="116"/>
  <c r="E18" i="116"/>
  <c r="F91" i="116"/>
  <c r="G91" i="116" s="1"/>
  <c r="F120" i="116"/>
  <c r="G121" i="116"/>
  <c r="H121" i="116" s="1"/>
  <c r="F193" i="116"/>
  <c r="G193" i="116" s="1"/>
  <c r="F673" i="116"/>
  <c r="G673" i="116" s="1"/>
  <c r="L20" i="112"/>
  <c r="I346" i="116"/>
  <c r="J346" i="116" s="1"/>
  <c r="E35" i="116"/>
  <c r="E107" i="116"/>
  <c r="F108" i="116"/>
  <c r="G108" i="116" s="1"/>
  <c r="G443" i="116"/>
  <c r="H443" i="116" s="1"/>
  <c r="I443" i="116" s="1"/>
  <c r="I197" i="116"/>
  <c r="J197" i="116" s="1"/>
  <c r="D581" i="116"/>
  <c r="D640" i="116" s="1"/>
  <c r="G247" i="116"/>
  <c r="H247" i="116" s="1"/>
  <c r="F696" i="116"/>
  <c r="G279" i="116"/>
  <c r="G425" i="116"/>
  <c r="K481" i="113"/>
  <c r="K541" i="113" s="1"/>
  <c r="E688" i="116"/>
  <c r="F689" i="116"/>
  <c r="F133" i="116"/>
  <c r="F622" i="116"/>
  <c r="G623" i="116"/>
  <c r="F441" i="116"/>
  <c r="E314" i="116"/>
  <c r="G513" i="116"/>
  <c r="F422" i="116"/>
  <c r="I481" i="113"/>
  <c r="I541" i="113" s="1"/>
  <c r="D21" i="116"/>
  <c r="J617" i="113"/>
  <c r="J677" i="113" s="1"/>
  <c r="G283" i="116"/>
  <c r="E184" i="116"/>
  <c r="G185" i="116"/>
  <c r="H240" i="116"/>
  <c r="I240" i="116" s="1"/>
  <c r="E551" i="116"/>
  <c r="F552" i="116"/>
  <c r="G552" i="116" s="1"/>
  <c r="D12" i="116"/>
  <c r="G179" i="116"/>
  <c r="G559" i="116"/>
  <c r="H559" i="116" s="1"/>
  <c r="I559" i="116" s="1"/>
  <c r="F685" i="116"/>
  <c r="E118" i="116"/>
  <c r="E46" i="116"/>
  <c r="E45" i="116" s="1"/>
  <c r="F119" i="116"/>
  <c r="J35" i="113"/>
  <c r="F163" i="116"/>
  <c r="E19" i="116"/>
  <c r="E14" i="116"/>
  <c r="F136" i="116"/>
  <c r="E49" i="116"/>
  <c r="E281" i="116"/>
  <c r="I252" i="116"/>
  <c r="E48" i="116"/>
  <c r="G231" i="116"/>
  <c r="H231" i="116" s="1"/>
  <c r="E65" i="116"/>
  <c r="H353" i="116"/>
  <c r="I353" i="116" s="1"/>
  <c r="G667" i="116"/>
  <c r="H667" i="116" s="1"/>
  <c r="H529" i="116"/>
  <c r="I529" i="116" s="1"/>
  <c r="E136" i="116"/>
  <c r="E64" i="116"/>
  <c r="H164" i="116"/>
  <c r="I164" i="116" s="1"/>
  <c r="F709" i="116"/>
  <c r="F707" i="116" s="1"/>
  <c r="F454" i="116"/>
  <c r="G454" i="116" s="1"/>
  <c r="H454" i="116" s="1"/>
  <c r="E418" i="116"/>
  <c r="F419" i="116"/>
  <c r="G419" i="116" s="1"/>
  <c r="G418" i="116" s="1"/>
  <c r="H453" i="116"/>
  <c r="H406" i="116"/>
  <c r="G514" i="116"/>
  <c r="E60" i="116"/>
  <c r="F664" i="116"/>
  <c r="G664" i="116" s="1"/>
  <c r="E400" i="116"/>
  <c r="H229" i="116"/>
  <c r="I229" i="116" s="1"/>
  <c r="G593" i="116"/>
  <c r="D155" i="116"/>
  <c r="D214" i="116" s="1"/>
  <c r="G235" i="116"/>
  <c r="F212" i="116"/>
  <c r="J414" i="113"/>
  <c r="J474" i="113" s="1"/>
  <c r="K278" i="113"/>
  <c r="K338" i="113" s="1"/>
  <c r="E684" i="116"/>
  <c r="G594" i="116"/>
  <c r="F629" i="116"/>
  <c r="G629" i="116" s="1"/>
  <c r="E31" i="116"/>
  <c r="F104" i="116"/>
  <c r="J278" i="113"/>
  <c r="J338" i="113" s="1"/>
  <c r="F452" i="116"/>
  <c r="J23" i="113"/>
  <c r="G328" i="116"/>
  <c r="F567" i="116"/>
  <c r="F269" i="116"/>
  <c r="E54" i="116"/>
  <c r="J12" i="113"/>
  <c r="F384" i="116"/>
  <c r="G384" i="116" s="1"/>
  <c r="H384" i="116" s="1"/>
  <c r="G450" i="116"/>
  <c r="E333" i="116"/>
  <c r="G342" i="116"/>
  <c r="G200" i="116"/>
  <c r="G477" i="116"/>
  <c r="H477" i="116" s="1"/>
  <c r="H459" i="116"/>
  <c r="I459" i="116" s="1"/>
  <c r="G518" i="116"/>
  <c r="G382" i="116"/>
  <c r="H382" i="116" s="1"/>
  <c r="G447" i="116"/>
  <c r="J605" i="113"/>
  <c r="N9" i="112"/>
  <c r="O9" i="112" s="1"/>
  <c r="L4" i="112"/>
  <c r="I630" i="116"/>
  <c r="J630" i="116" s="1"/>
  <c r="H394" i="116"/>
  <c r="G522" i="116"/>
  <c r="H522" i="116" s="1"/>
  <c r="F553" i="116"/>
  <c r="G263" i="116"/>
  <c r="H355" i="116"/>
  <c r="F525" i="116"/>
  <c r="F558" i="116"/>
  <c r="E68" i="116"/>
  <c r="H198" i="116"/>
  <c r="E272" i="116"/>
  <c r="G273" i="116"/>
  <c r="F385" i="116"/>
  <c r="E53" i="116"/>
  <c r="H386" i="116"/>
  <c r="I386" i="116" s="1"/>
  <c r="I213" i="116"/>
  <c r="J213" i="116" s="1"/>
  <c r="G549" i="116"/>
  <c r="H549" i="116" s="1"/>
  <c r="E604" i="116"/>
  <c r="H319" i="116"/>
  <c r="I319" i="116" s="1"/>
  <c r="G182" i="116"/>
  <c r="E24" i="116"/>
  <c r="E702" i="116"/>
  <c r="F703" i="116"/>
  <c r="E178" i="116"/>
  <c r="H208" i="116"/>
  <c r="G701" i="116"/>
  <c r="G376" i="116"/>
  <c r="K605" i="113"/>
  <c r="E15" i="116"/>
  <c r="G88" i="116"/>
  <c r="H88" i="116" s="1"/>
  <c r="G305" i="116"/>
  <c r="F265" i="116"/>
  <c r="F409" i="116"/>
  <c r="K402" i="113"/>
  <c r="H486" i="116"/>
  <c r="I241" i="116"/>
  <c r="J241" i="116" s="1"/>
  <c r="E374" i="116"/>
  <c r="G375" i="116"/>
  <c r="H413" i="116"/>
  <c r="G396" i="116"/>
  <c r="H396" i="116" s="1"/>
  <c r="E36" i="116"/>
  <c r="F401" i="116"/>
  <c r="F400" i="116" s="1"/>
  <c r="K210" i="113"/>
  <c r="K270" i="113" s="1"/>
  <c r="G482" i="116"/>
  <c r="K63" i="113"/>
  <c r="K130" i="113"/>
  <c r="E473" i="116"/>
  <c r="F474" i="116"/>
  <c r="G474" i="116" s="1"/>
  <c r="G473" i="116" s="1"/>
  <c r="D34" i="116"/>
  <c r="G487" i="116"/>
  <c r="H487" i="116" s="1"/>
  <c r="E485" i="116"/>
  <c r="J65" i="113"/>
  <c r="E489" i="116"/>
  <c r="G490" i="116"/>
  <c r="G489" i="116" s="1"/>
  <c r="F302" i="116"/>
  <c r="E116" i="116"/>
  <c r="E44" i="116"/>
  <c r="E43" i="116" s="1"/>
  <c r="F117" i="116"/>
  <c r="F589" i="116"/>
  <c r="F587" i="116" s="1"/>
  <c r="E440" i="116"/>
  <c r="D510" i="116"/>
  <c r="D569" i="116" s="1"/>
  <c r="E587" i="116"/>
  <c r="E130" i="116"/>
  <c r="E58" i="116"/>
  <c r="F606" i="116"/>
  <c r="D28" i="116"/>
  <c r="E369" i="116"/>
  <c r="G370" i="116"/>
  <c r="H370" i="116" s="1"/>
  <c r="F612" i="116"/>
  <c r="E627" i="116"/>
  <c r="F666" i="116"/>
  <c r="F380" i="116"/>
  <c r="G380" i="116" s="1"/>
  <c r="F416" i="116"/>
  <c r="F174" i="116"/>
  <c r="G595" i="116"/>
  <c r="H595" i="116" s="1"/>
  <c r="E391" i="116"/>
  <c r="F392" i="116"/>
  <c r="H6" i="113"/>
  <c r="H66" i="113" s="1"/>
  <c r="F281" i="116"/>
  <c r="G282" i="116"/>
  <c r="G455" i="116"/>
  <c r="E32" i="116"/>
  <c r="F105" i="116"/>
  <c r="G105" i="116" s="1"/>
  <c r="H105" i="116" s="1"/>
  <c r="E55" i="116"/>
  <c r="F128" i="116"/>
  <c r="G128" i="116" s="1"/>
  <c r="E125" i="116"/>
  <c r="G521" i="116"/>
  <c r="I555" i="116"/>
  <c r="E423" i="116"/>
  <c r="E191" i="116"/>
  <c r="H683" i="116"/>
  <c r="H681" i="116" s="1"/>
  <c r="E378" i="116"/>
  <c r="H463" i="116"/>
  <c r="G245" i="116"/>
  <c r="H138" i="116"/>
  <c r="E249" i="116"/>
  <c r="F250" i="116"/>
  <c r="G264" i="116"/>
  <c r="F280" i="116"/>
  <c r="G351" i="116"/>
  <c r="H351" i="116" s="1"/>
  <c r="H111" i="116"/>
  <c r="G180" i="116"/>
  <c r="H180" i="116" s="1"/>
  <c r="F628" i="116"/>
  <c r="G628" i="116" s="1"/>
  <c r="G87" i="116"/>
  <c r="H159" i="116"/>
  <c r="I159" i="116" s="1"/>
  <c r="F234" i="116"/>
  <c r="G234" i="116" s="1"/>
  <c r="H234" i="116" s="1"/>
  <c r="K617" i="113"/>
  <c r="K677" i="113" s="1"/>
  <c r="H127" i="116"/>
  <c r="I127" i="116" s="1"/>
  <c r="E30" i="116"/>
  <c r="F209" i="116"/>
  <c r="I600" i="116"/>
  <c r="J600" i="116" s="1"/>
  <c r="E258" i="116"/>
  <c r="F259" i="116"/>
  <c r="F258" i="116" s="1"/>
  <c r="G672" i="116"/>
  <c r="F41" i="116"/>
  <c r="J706" i="116"/>
  <c r="K706" i="116" s="1"/>
  <c r="L706" i="116" s="1"/>
  <c r="F638" i="116"/>
  <c r="G638" i="116" s="1"/>
  <c r="K549" i="113"/>
  <c r="K609" i="113" s="1"/>
  <c r="F372" i="116"/>
  <c r="E546" i="116"/>
  <c r="F547" i="116"/>
  <c r="G175" i="116"/>
  <c r="H175" i="116" s="1"/>
  <c r="I410" i="116"/>
  <c r="G605" i="116"/>
  <c r="H605" i="116" s="1"/>
  <c r="G540" i="116"/>
  <c r="J682" i="116"/>
  <c r="E420" i="116"/>
  <c r="G421" i="116"/>
  <c r="G654" i="116"/>
  <c r="H626" i="116"/>
  <c r="E693" i="116"/>
  <c r="F694" i="116"/>
  <c r="F335" i="116"/>
  <c r="G335" i="116" s="1"/>
  <c r="H335" i="116" s="1"/>
  <c r="F131" i="116"/>
  <c r="H588" i="116"/>
  <c r="I588" i="116" s="1"/>
  <c r="K346" i="113"/>
  <c r="K406" i="113" s="1"/>
  <c r="I29" i="113"/>
  <c r="I464" i="116"/>
  <c r="J464" i="116" s="1"/>
  <c r="F181" i="116"/>
  <c r="G181" i="116" s="1"/>
  <c r="E556" i="116"/>
  <c r="F557" i="116"/>
  <c r="G557" i="116" s="1"/>
  <c r="F668" i="116"/>
  <c r="G112" i="116"/>
  <c r="I74" i="113"/>
  <c r="I134" i="113" s="1"/>
  <c r="F541" i="116"/>
  <c r="F267" i="116"/>
  <c r="E449" i="116"/>
  <c r="K16" i="113"/>
  <c r="J470" i="113"/>
  <c r="F591" i="116"/>
  <c r="I59" i="113"/>
  <c r="G554" i="116"/>
  <c r="H412" i="116"/>
  <c r="G700" i="116"/>
  <c r="H383" i="116"/>
  <c r="J16" i="113"/>
  <c r="H109" i="116"/>
  <c r="E51" i="116"/>
  <c r="E591" i="116"/>
  <c r="H426" i="116"/>
  <c r="E491" i="116"/>
  <c r="G492" i="116"/>
  <c r="F183" i="116"/>
  <c r="G183" i="116" s="1"/>
  <c r="F312" i="116"/>
  <c r="F334" i="116"/>
  <c r="I162" i="116"/>
  <c r="G388" i="116"/>
  <c r="E456" i="116"/>
  <c r="F461" i="116"/>
  <c r="G461" i="116" s="1"/>
  <c r="J64" i="113"/>
  <c r="F236" i="116"/>
  <c r="G389" i="116"/>
  <c r="H389" i="116" s="1"/>
  <c r="I389" i="116" s="1"/>
  <c r="H493" i="116"/>
  <c r="I493" i="116" s="1"/>
  <c r="I142" i="116"/>
  <c r="E307" i="116"/>
  <c r="E704" i="116"/>
  <c r="F139" i="116"/>
  <c r="F544" i="116"/>
  <c r="F532" i="116"/>
  <c r="E385" i="116"/>
  <c r="J390" i="116"/>
  <c r="J63" i="113"/>
  <c r="J130" i="113"/>
  <c r="L23" i="112"/>
  <c r="D297" i="116"/>
  <c r="D356" i="116" s="1"/>
  <c r="E20" i="116"/>
  <c r="F403" i="116"/>
  <c r="G403" i="116" s="1"/>
  <c r="J47" i="113"/>
  <c r="F309" i="116"/>
  <c r="G309" i="116" s="1"/>
  <c r="H309" i="116" s="1"/>
  <c r="H242" i="116"/>
  <c r="I242" i="116" s="1"/>
  <c r="E298" i="116"/>
  <c r="E67" i="116"/>
  <c r="E139" i="116"/>
  <c r="G92" i="116"/>
  <c r="G239" i="116"/>
  <c r="F705" i="116"/>
  <c r="G488" i="116"/>
  <c r="G472" i="116"/>
  <c r="H472" i="116" s="1"/>
  <c r="E42" i="116"/>
  <c r="F115" i="116"/>
  <c r="F113" i="116" s="1"/>
  <c r="F670" i="116"/>
  <c r="G670" i="116" s="1"/>
  <c r="F299" i="116"/>
  <c r="G299" i="116" s="1"/>
  <c r="G601" i="116"/>
  <c r="H601" i="116" s="1"/>
  <c r="F631" i="116"/>
  <c r="G632" i="116"/>
  <c r="H313" i="116"/>
  <c r="E236" i="116"/>
  <c r="G237" i="116"/>
  <c r="F205" i="116"/>
  <c r="F598" i="116"/>
  <c r="G599" i="116"/>
  <c r="G393" i="116"/>
  <c r="G603" i="116"/>
  <c r="H603" i="116" s="1"/>
  <c r="E402" i="116"/>
  <c r="E113" i="116"/>
  <c r="E41" i="116"/>
  <c r="K64" i="113"/>
  <c r="K42" i="113"/>
  <c r="G308" i="116"/>
  <c r="H308" i="116" s="1"/>
  <c r="H371" i="116"/>
  <c r="K65" i="113"/>
  <c r="E37" i="116"/>
  <c r="F320" i="116"/>
  <c r="H106" i="116"/>
  <c r="G457" i="116"/>
  <c r="E707" i="116"/>
  <c r="H124" i="116"/>
  <c r="I124" i="116" s="1"/>
  <c r="H530" i="116"/>
  <c r="I126" i="116"/>
  <c r="F176" i="116"/>
  <c r="I42" i="113"/>
  <c r="F381" i="116"/>
  <c r="G381" i="116" s="1"/>
  <c r="F186" i="116"/>
  <c r="F184" i="116" s="1"/>
  <c r="E669" i="116"/>
  <c r="F311" i="116"/>
  <c r="G674" i="116"/>
  <c r="E33" i="116"/>
  <c r="E471" i="116"/>
  <c r="G531" i="116"/>
  <c r="I129" i="116"/>
  <c r="F275" i="116"/>
  <c r="F110" i="116"/>
  <c r="G140" i="116"/>
  <c r="D66" i="116"/>
  <c r="G248" i="116"/>
  <c r="H248" i="116" s="1"/>
  <c r="E598" i="116"/>
  <c r="G710" i="116"/>
  <c r="M3" i="112" l="1"/>
  <c r="G679" i="116"/>
  <c r="H679" i="116" s="1"/>
  <c r="G655" i="116"/>
  <c r="C7" i="119"/>
  <c r="D7" i="119" s="1"/>
  <c r="L11" i="112"/>
  <c r="L6" i="112" s="1"/>
  <c r="L12" i="112"/>
  <c r="L7" i="112" s="1"/>
  <c r="M24" i="112"/>
  <c r="N24" i="112"/>
  <c r="O24" i="112" s="1"/>
  <c r="K6" i="112"/>
  <c r="M6" i="112" s="1"/>
  <c r="H543" i="116"/>
  <c r="I543" i="116" s="1"/>
  <c r="I542" i="116" s="1"/>
  <c r="F20" i="116"/>
  <c r="L18" i="112"/>
  <c r="L16" i="112" s="1"/>
  <c r="K657" i="116"/>
  <c r="K23" i="112"/>
  <c r="N23" i="112" s="1"/>
  <c r="O23" i="112" s="1"/>
  <c r="J238" i="116"/>
  <c r="K238" i="116" s="1"/>
  <c r="L238" i="116" s="1"/>
  <c r="M238" i="116" s="1"/>
  <c r="G136" i="116"/>
  <c r="K10" i="112"/>
  <c r="I545" i="116"/>
  <c r="I544" i="116" s="1"/>
  <c r="J634" i="116"/>
  <c r="K634" i="116" s="1"/>
  <c r="F53" i="116"/>
  <c r="I274" i="116"/>
  <c r="J274" i="116" s="1"/>
  <c r="K274" i="116" s="1"/>
  <c r="I325" i="116"/>
  <c r="J325" i="116" s="1"/>
  <c r="G134" i="116"/>
  <c r="I465" i="116"/>
  <c r="J465" i="116" s="1"/>
  <c r="I695" i="116"/>
  <c r="J695" i="116" s="1"/>
  <c r="K695" i="116" s="1"/>
  <c r="F462" i="116"/>
  <c r="I671" i="116"/>
  <c r="J671" i="116" s="1"/>
  <c r="I537" i="116"/>
  <c r="J537" i="116" s="1"/>
  <c r="F19" i="116"/>
  <c r="F533" i="116"/>
  <c r="H134" i="116"/>
  <c r="I135" i="116"/>
  <c r="J135" i="116" s="1"/>
  <c r="J134" i="116" s="1"/>
  <c r="F456" i="116"/>
  <c r="F38" i="116"/>
  <c r="I474" i="113"/>
  <c r="E63" i="116"/>
  <c r="F51" i="116"/>
  <c r="F64" i="116"/>
  <c r="I526" i="116"/>
  <c r="J526" i="116" s="1"/>
  <c r="K526" i="116" s="1"/>
  <c r="L526" i="116" s="1"/>
  <c r="G246" i="116"/>
  <c r="H246" i="116" s="1"/>
  <c r="F14" i="116"/>
  <c r="H315" i="116"/>
  <c r="I315" i="116" s="1"/>
  <c r="G374" i="116"/>
  <c r="G462" i="116"/>
  <c r="F65" i="116"/>
  <c r="F196" i="116"/>
  <c r="J602" i="116"/>
  <c r="K602" i="116" s="1"/>
  <c r="L602" i="116" s="1"/>
  <c r="F604" i="116"/>
  <c r="I442" i="116"/>
  <c r="J442" i="116" s="1"/>
  <c r="G320" i="116"/>
  <c r="H411" i="116"/>
  <c r="I411" i="116" s="1"/>
  <c r="H267" i="116"/>
  <c r="F94" i="116"/>
  <c r="J624" i="116"/>
  <c r="K624" i="116" s="1"/>
  <c r="L624" i="116" s="1"/>
  <c r="I477" i="116"/>
  <c r="J477" i="116" s="1"/>
  <c r="K477" i="116" s="1"/>
  <c r="J327" i="116"/>
  <c r="K327" i="116" s="1"/>
  <c r="L327" i="116" s="1"/>
  <c r="F468" i="116"/>
  <c r="I611" i="116"/>
  <c r="J611" i="116" s="1"/>
  <c r="K611" i="116" s="1"/>
  <c r="L611" i="116" s="1"/>
  <c r="M611" i="116" s="1"/>
  <c r="G115" i="116"/>
  <c r="G113" i="116" s="1"/>
  <c r="E226" i="116"/>
  <c r="E285" i="116" s="1"/>
  <c r="I373" i="116"/>
  <c r="J373" i="116" s="1"/>
  <c r="K373" i="116" s="1"/>
  <c r="J564" i="116"/>
  <c r="K564" i="116" s="1"/>
  <c r="H528" i="116"/>
  <c r="I528" i="116" s="1"/>
  <c r="J528" i="116" s="1"/>
  <c r="G627" i="116"/>
  <c r="H349" i="116"/>
  <c r="G157" i="116"/>
  <c r="G156" i="116" s="1"/>
  <c r="H467" i="116"/>
  <c r="E66" i="116"/>
  <c r="G385" i="116"/>
  <c r="F30" i="116"/>
  <c r="E57" i="116"/>
  <c r="I396" i="116"/>
  <c r="J396" i="116" s="1"/>
  <c r="K396" i="116" s="1"/>
  <c r="H321" i="116"/>
  <c r="I321" i="116" s="1"/>
  <c r="E297" i="116"/>
  <c r="E356" i="116" s="1"/>
  <c r="G38" i="116"/>
  <c r="G563" i="116"/>
  <c r="G562" i="116" s="1"/>
  <c r="F201" i="116"/>
  <c r="F54" i="116"/>
  <c r="H310" i="116"/>
  <c r="I310" i="116" s="1"/>
  <c r="L676" i="116"/>
  <c r="M676" i="116" s="1"/>
  <c r="E28" i="116"/>
  <c r="H552" i="116"/>
  <c r="I552" i="116" s="1"/>
  <c r="G271" i="116"/>
  <c r="G56" i="116" s="1"/>
  <c r="H324" i="116"/>
  <c r="I324" i="116" s="1"/>
  <c r="J324" i="116" s="1"/>
  <c r="J268" i="116"/>
  <c r="J708" i="116"/>
  <c r="K708" i="116" s="1"/>
  <c r="G705" i="116"/>
  <c r="G704" i="116" s="1"/>
  <c r="H388" i="116"/>
  <c r="H385" i="116" s="1"/>
  <c r="F49" i="116"/>
  <c r="J680" i="116"/>
  <c r="K680" i="116" s="1"/>
  <c r="J62" i="113"/>
  <c r="K483" i="116"/>
  <c r="L483" i="116" s="1"/>
  <c r="L460" i="116"/>
  <c r="M460" i="116" s="1"/>
  <c r="H193" i="116"/>
  <c r="I193" i="116" s="1"/>
  <c r="H354" i="116"/>
  <c r="I354" i="116" s="1"/>
  <c r="I583" i="116"/>
  <c r="J583" i="116" s="1"/>
  <c r="H261" i="116"/>
  <c r="H260" i="116" s="1"/>
  <c r="H380" i="116"/>
  <c r="J6" i="113"/>
  <c r="J66" i="113" s="1"/>
  <c r="J317" i="116"/>
  <c r="K317" i="116" s="1"/>
  <c r="G196" i="116"/>
  <c r="K6" i="113"/>
  <c r="K66" i="113" s="1"/>
  <c r="K630" i="116"/>
  <c r="L630" i="116" s="1"/>
  <c r="M630" i="116" s="1"/>
  <c r="E652" i="116"/>
  <c r="E711" i="116" s="1"/>
  <c r="H256" i="116"/>
  <c r="I256" i="116" s="1"/>
  <c r="J256" i="116" s="1"/>
  <c r="K256" i="116" s="1"/>
  <c r="H678" i="116"/>
  <c r="I678" i="116" s="1"/>
  <c r="F22" i="116"/>
  <c r="H202" i="116"/>
  <c r="I458" i="116"/>
  <c r="J458" i="116" s="1"/>
  <c r="K458" i="116" s="1"/>
  <c r="G686" i="116"/>
  <c r="I687" i="116"/>
  <c r="J687" i="116" s="1"/>
  <c r="J559" i="116"/>
  <c r="K559" i="116" s="1"/>
  <c r="L559" i="116" s="1"/>
  <c r="M559" i="116" s="1"/>
  <c r="N559" i="116" s="1"/>
  <c r="O559" i="116" s="1"/>
  <c r="P559" i="116" s="1"/>
  <c r="Q559" i="116" s="1"/>
  <c r="G534" i="116"/>
  <c r="H534" i="116" s="1"/>
  <c r="G524" i="116"/>
  <c r="H524" i="116" s="1"/>
  <c r="I524" i="116" s="1"/>
  <c r="G186" i="116"/>
  <c r="G184" i="116" s="1"/>
  <c r="I370" i="116"/>
  <c r="J370" i="116" s="1"/>
  <c r="K370" i="116" s="1"/>
  <c r="L370" i="116" s="1"/>
  <c r="G41" i="116"/>
  <c r="H204" i="116"/>
  <c r="I204" i="116" s="1"/>
  <c r="J344" i="116"/>
  <c r="K344" i="116" s="1"/>
  <c r="I141" i="116"/>
  <c r="J141" i="116" s="1"/>
  <c r="G139" i="116"/>
  <c r="G378" i="116"/>
  <c r="G402" i="116"/>
  <c r="H403" i="116"/>
  <c r="I180" i="116"/>
  <c r="J180" i="116" s="1"/>
  <c r="K180" i="116" s="1"/>
  <c r="L180" i="116" s="1"/>
  <c r="F37" i="116"/>
  <c r="G110" i="116"/>
  <c r="G37" i="116" s="1"/>
  <c r="J129" i="116"/>
  <c r="H299" i="116"/>
  <c r="I299" i="116" s="1"/>
  <c r="J114" i="116"/>
  <c r="K114" i="116" s="1"/>
  <c r="L114" i="116" s="1"/>
  <c r="G125" i="116"/>
  <c r="G698" i="116"/>
  <c r="I248" i="116"/>
  <c r="F527" i="116"/>
  <c r="G532" i="116"/>
  <c r="G33" i="116" s="1"/>
  <c r="J142" i="116"/>
  <c r="H140" i="116"/>
  <c r="I140" i="116" s="1"/>
  <c r="I530" i="116"/>
  <c r="J389" i="116"/>
  <c r="K389" i="116" s="1"/>
  <c r="L389" i="116" s="1"/>
  <c r="M389" i="116" s="1"/>
  <c r="F307" i="116"/>
  <c r="I426" i="116"/>
  <c r="G311" i="116"/>
  <c r="F25" i="116"/>
  <c r="F33" i="116"/>
  <c r="F333" i="116"/>
  <c r="G334" i="116"/>
  <c r="G333" i="116" s="1"/>
  <c r="F48" i="116"/>
  <c r="K137" i="116"/>
  <c r="L137" i="116" s="1"/>
  <c r="M137" i="116" s="1"/>
  <c r="I384" i="116"/>
  <c r="J384" i="116" s="1"/>
  <c r="K384" i="116" s="1"/>
  <c r="G69" i="116"/>
  <c r="H710" i="116"/>
  <c r="E40" i="116"/>
  <c r="I603" i="116"/>
  <c r="J603" i="116" s="1"/>
  <c r="K603" i="116" s="1"/>
  <c r="L603" i="116" s="1"/>
  <c r="M603" i="116" s="1"/>
  <c r="I205" i="116"/>
  <c r="G511" i="116"/>
  <c r="H512" i="116"/>
  <c r="I512" i="116" s="1"/>
  <c r="J512" i="116" s="1"/>
  <c r="J399" i="116"/>
  <c r="K399" i="116" s="1"/>
  <c r="L399" i="116" s="1"/>
  <c r="H471" i="116"/>
  <c r="I472" i="116"/>
  <c r="I471" i="116" s="1"/>
  <c r="K197" i="116"/>
  <c r="L197" i="116" s="1"/>
  <c r="H674" i="116"/>
  <c r="I313" i="116"/>
  <c r="J313" i="116" s="1"/>
  <c r="K313" i="116" s="1"/>
  <c r="L313" i="116" s="1"/>
  <c r="K390" i="116"/>
  <c r="L390" i="116" s="1"/>
  <c r="M390" i="116" s="1"/>
  <c r="I308" i="116"/>
  <c r="G631" i="116"/>
  <c r="H632" i="116"/>
  <c r="H631" i="116" s="1"/>
  <c r="K600" i="116"/>
  <c r="I6" i="113"/>
  <c r="I66" i="113" s="1"/>
  <c r="H87" i="116"/>
  <c r="I87" i="116" s="1"/>
  <c r="I111" i="116"/>
  <c r="J111" i="116" s="1"/>
  <c r="K111" i="116" s="1"/>
  <c r="I208" i="116"/>
  <c r="F702" i="116"/>
  <c r="F684" i="116"/>
  <c r="G685" i="116"/>
  <c r="G178" i="116"/>
  <c r="F688" i="116"/>
  <c r="H425" i="116"/>
  <c r="I425" i="116" s="1"/>
  <c r="J425" i="116" s="1"/>
  <c r="K425" i="116" s="1"/>
  <c r="G90" i="116"/>
  <c r="L379" i="116"/>
  <c r="M379" i="116" s="1"/>
  <c r="N379" i="116" s="1"/>
  <c r="J607" i="116"/>
  <c r="I679" i="116"/>
  <c r="J679" i="116" s="1"/>
  <c r="H628" i="116"/>
  <c r="I628" i="116" s="1"/>
  <c r="G191" i="116"/>
  <c r="K195" i="116"/>
  <c r="L195" i="116" s="1"/>
  <c r="M195" i="116" s="1"/>
  <c r="F369" i="116"/>
  <c r="H690" i="116"/>
  <c r="F165" i="116"/>
  <c r="H306" i="116"/>
  <c r="I306" i="116" s="1"/>
  <c r="F636" i="116"/>
  <c r="H540" i="116"/>
  <c r="F172" i="116"/>
  <c r="F610" i="116"/>
  <c r="G612" i="116"/>
  <c r="G610" i="116" s="1"/>
  <c r="E368" i="116"/>
  <c r="E427" i="116" s="1"/>
  <c r="H381" i="116"/>
  <c r="H488" i="116"/>
  <c r="H485" i="116" s="1"/>
  <c r="I177" i="116"/>
  <c r="J493" i="116"/>
  <c r="C9" i="119"/>
  <c r="D9" i="119" s="1"/>
  <c r="I487" i="116"/>
  <c r="J487" i="116" s="1"/>
  <c r="H461" i="116"/>
  <c r="I461" i="116" s="1"/>
  <c r="J461" i="116" s="1"/>
  <c r="K461" i="116" s="1"/>
  <c r="I109" i="116"/>
  <c r="J109" i="116" s="1"/>
  <c r="G416" i="116"/>
  <c r="H416" i="116" s="1"/>
  <c r="I416" i="116" s="1"/>
  <c r="G668" i="116"/>
  <c r="F130" i="116"/>
  <c r="F58" i="116"/>
  <c r="G131" i="116"/>
  <c r="H131" i="116" s="1"/>
  <c r="I335" i="116"/>
  <c r="F693" i="116"/>
  <c r="G694" i="116"/>
  <c r="H694" i="116" s="1"/>
  <c r="I694" i="116" s="1"/>
  <c r="I351" i="116"/>
  <c r="J351" i="116" s="1"/>
  <c r="H245" i="116"/>
  <c r="H521" i="116"/>
  <c r="I521" i="116" s="1"/>
  <c r="F32" i="116"/>
  <c r="I105" i="116"/>
  <c r="H490" i="116"/>
  <c r="G265" i="116"/>
  <c r="G262" i="116" s="1"/>
  <c r="H305" i="116"/>
  <c r="H376" i="116"/>
  <c r="I376" i="116" s="1"/>
  <c r="J376" i="116" s="1"/>
  <c r="H182" i="116"/>
  <c r="I549" i="116"/>
  <c r="G485" i="116"/>
  <c r="I138" i="116"/>
  <c r="J138" i="116" s="1"/>
  <c r="G553" i="116"/>
  <c r="G551" i="116" s="1"/>
  <c r="L3" i="112"/>
  <c r="N3" i="112" s="1"/>
  <c r="O3" i="112" s="1"/>
  <c r="N4" i="112"/>
  <c r="O4" i="112" s="1"/>
  <c r="H342" i="116"/>
  <c r="F565" i="116"/>
  <c r="F15" i="116"/>
  <c r="G401" i="116"/>
  <c r="I309" i="116"/>
  <c r="I667" i="116"/>
  <c r="J667" i="116" s="1"/>
  <c r="J251" i="116"/>
  <c r="K251" i="116" s="1"/>
  <c r="F449" i="116"/>
  <c r="G622" i="116"/>
  <c r="H623" i="116"/>
  <c r="F278" i="116"/>
  <c r="K346" i="116"/>
  <c r="L346" i="116" s="1"/>
  <c r="I383" i="116"/>
  <c r="J383" i="116" s="1"/>
  <c r="H136" i="116"/>
  <c r="I230" i="116"/>
  <c r="J230" i="116" s="1"/>
  <c r="K230" i="116" s="1"/>
  <c r="H663" i="116"/>
  <c r="G345" i="116"/>
  <c r="H345" i="116" s="1"/>
  <c r="G519" i="116"/>
  <c r="H519" i="116" s="1"/>
  <c r="I519" i="116" s="1"/>
  <c r="G318" i="116"/>
  <c r="H318" i="116" s="1"/>
  <c r="F314" i="116"/>
  <c r="G636" i="116"/>
  <c r="H341" i="116"/>
  <c r="F50" i="116"/>
  <c r="H417" i="116"/>
  <c r="I469" i="116"/>
  <c r="H660" i="116"/>
  <c r="G479" i="116"/>
  <c r="H479" i="116" s="1"/>
  <c r="I479" i="116" s="1"/>
  <c r="F36" i="116"/>
  <c r="F59" i="116"/>
  <c r="L336" i="116"/>
  <c r="M336" i="116" s="1"/>
  <c r="N336" i="116" s="1"/>
  <c r="H192" i="116"/>
  <c r="H699" i="116"/>
  <c r="I699" i="116" s="1"/>
  <c r="H227" i="116"/>
  <c r="F615" i="116"/>
  <c r="H635" i="116"/>
  <c r="K100" i="116"/>
  <c r="L100" i="116" s="1"/>
  <c r="M100" i="116" s="1"/>
  <c r="I548" i="116"/>
  <c r="J548" i="116" s="1"/>
  <c r="K548" i="116" s="1"/>
  <c r="L548" i="116" s="1"/>
  <c r="G669" i="116"/>
  <c r="F298" i="116"/>
  <c r="G471" i="116"/>
  <c r="H457" i="116"/>
  <c r="J159" i="116"/>
  <c r="K159" i="116" s="1"/>
  <c r="I412" i="116"/>
  <c r="J412" i="116" s="1"/>
  <c r="K412" i="116" s="1"/>
  <c r="G541" i="116"/>
  <c r="H541" i="116" s="1"/>
  <c r="G259" i="116"/>
  <c r="G258" i="116" s="1"/>
  <c r="I234" i="116"/>
  <c r="J234" i="116" s="1"/>
  <c r="H701" i="116"/>
  <c r="I701" i="116" s="1"/>
  <c r="J701" i="116" s="1"/>
  <c r="F520" i="116"/>
  <c r="G703" i="116"/>
  <c r="G702" i="116" s="1"/>
  <c r="I605" i="116"/>
  <c r="J605" i="116" s="1"/>
  <c r="K605" i="116" s="1"/>
  <c r="I88" i="116"/>
  <c r="I97" i="116"/>
  <c r="J386" i="116"/>
  <c r="J124" i="116"/>
  <c r="K124" i="116" s="1"/>
  <c r="I355" i="116"/>
  <c r="J355" i="116" s="1"/>
  <c r="K355" i="116" s="1"/>
  <c r="J459" i="116"/>
  <c r="K459" i="116" s="1"/>
  <c r="H328" i="116"/>
  <c r="G326" i="116"/>
  <c r="G452" i="116"/>
  <c r="F31" i="116"/>
  <c r="G104" i="116"/>
  <c r="G101" i="116" s="1"/>
  <c r="H691" i="116"/>
  <c r="H393" i="116"/>
  <c r="I453" i="116"/>
  <c r="G709" i="116"/>
  <c r="H239" i="116"/>
  <c r="I595" i="116"/>
  <c r="J595" i="116" s="1"/>
  <c r="K595" i="116" s="1"/>
  <c r="E47" i="116"/>
  <c r="H179" i="116"/>
  <c r="H185" i="116"/>
  <c r="I185" i="116" s="1"/>
  <c r="F60" i="116"/>
  <c r="F107" i="116"/>
  <c r="F35" i="116"/>
  <c r="H108" i="116"/>
  <c r="I108" i="116" s="1"/>
  <c r="I121" i="116"/>
  <c r="F90" i="116"/>
  <c r="F18" i="116"/>
  <c r="F17" i="116" s="1"/>
  <c r="H447" i="116"/>
  <c r="I447" i="116" s="1"/>
  <c r="G584" i="116"/>
  <c r="H398" i="116"/>
  <c r="J211" i="116"/>
  <c r="K211" i="116" s="1"/>
  <c r="I377" i="116"/>
  <c r="H448" i="116"/>
  <c r="I448" i="116" s="1"/>
  <c r="J448" i="116" s="1"/>
  <c r="H330" i="116"/>
  <c r="H586" i="116"/>
  <c r="G171" i="116"/>
  <c r="H375" i="116"/>
  <c r="G300" i="116"/>
  <c r="H323" i="116"/>
  <c r="I323" i="116" s="1"/>
  <c r="H181" i="116"/>
  <c r="H190" i="116"/>
  <c r="I190" i="116" s="1"/>
  <c r="I189" i="116" s="1"/>
  <c r="H481" i="116"/>
  <c r="I481" i="116" s="1"/>
  <c r="L254" i="116"/>
  <c r="M254" i="116" s="1"/>
  <c r="N254" i="116" s="1"/>
  <c r="H492" i="116"/>
  <c r="H491" i="116" s="1"/>
  <c r="I424" i="116"/>
  <c r="H233" i="116"/>
  <c r="I233" i="116" s="1"/>
  <c r="G614" i="116"/>
  <c r="H614" i="116" s="1"/>
  <c r="H613" i="116" s="1"/>
  <c r="I550" i="116"/>
  <c r="J550" i="116" s="1"/>
  <c r="K550" i="116" s="1"/>
  <c r="F658" i="116"/>
  <c r="G99" i="116"/>
  <c r="I601" i="116"/>
  <c r="J601" i="116" s="1"/>
  <c r="J173" i="116"/>
  <c r="K173" i="116" s="1"/>
  <c r="I304" i="116"/>
  <c r="G535" i="116"/>
  <c r="G609" i="116"/>
  <c r="H609" i="116" s="1"/>
  <c r="I609" i="116" s="1"/>
  <c r="J536" i="116"/>
  <c r="K536" i="116" s="1"/>
  <c r="I98" i="116"/>
  <c r="J98" i="116" s="1"/>
  <c r="M706" i="116"/>
  <c r="N706" i="116" s="1"/>
  <c r="H253" i="116"/>
  <c r="K158" i="116"/>
  <c r="L158" i="116" s="1"/>
  <c r="H395" i="116"/>
  <c r="F516" i="116"/>
  <c r="G517" i="116"/>
  <c r="J410" i="116"/>
  <c r="K410" i="116" s="1"/>
  <c r="L444" i="116"/>
  <c r="G275" i="116"/>
  <c r="G272" i="116" s="1"/>
  <c r="H531" i="116"/>
  <c r="G456" i="116"/>
  <c r="G598" i="116"/>
  <c r="H599" i="116"/>
  <c r="I371" i="116"/>
  <c r="H183" i="116"/>
  <c r="H700" i="116"/>
  <c r="I700" i="116" s="1"/>
  <c r="J103" i="116"/>
  <c r="K103" i="116" s="1"/>
  <c r="L103" i="116" s="1"/>
  <c r="F39" i="116"/>
  <c r="K464" i="116"/>
  <c r="G675" i="116"/>
  <c r="H421" i="116"/>
  <c r="I421" i="116" s="1"/>
  <c r="J421" i="116" s="1"/>
  <c r="H638" i="116"/>
  <c r="I638" i="116" s="1"/>
  <c r="F627" i="116"/>
  <c r="G280" i="116"/>
  <c r="G278" i="116" s="1"/>
  <c r="K169" i="116"/>
  <c r="L169" i="116" s="1"/>
  <c r="M169" i="116" s="1"/>
  <c r="N169" i="116" s="1"/>
  <c r="O169" i="116" s="1"/>
  <c r="K62" i="113"/>
  <c r="I387" i="116"/>
  <c r="H273" i="116"/>
  <c r="G558" i="116"/>
  <c r="H558" i="116" s="1"/>
  <c r="I522" i="116"/>
  <c r="H450" i="116"/>
  <c r="G567" i="116"/>
  <c r="F68" i="116"/>
  <c r="F210" i="116"/>
  <c r="G212" i="116"/>
  <c r="H212" i="116" s="1"/>
  <c r="H593" i="116"/>
  <c r="J229" i="116"/>
  <c r="K229" i="116" s="1"/>
  <c r="H664" i="116"/>
  <c r="I664" i="116" s="1"/>
  <c r="F418" i="116"/>
  <c r="H419" i="116"/>
  <c r="I419" i="116" s="1"/>
  <c r="I418" i="116" s="1"/>
  <c r="F161" i="116"/>
  <c r="G163" i="116"/>
  <c r="J240" i="116"/>
  <c r="K240" i="116" s="1"/>
  <c r="H513" i="116"/>
  <c r="F420" i="116"/>
  <c r="I247" i="116"/>
  <c r="J247" i="116" s="1"/>
  <c r="H91" i="116"/>
  <c r="I91" i="116" s="1"/>
  <c r="G561" i="116"/>
  <c r="H561" i="116" s="1"/>
  <c r="H560" i="116" s="1"/>
  <c r="J166" i="116"/>
  <c r="I626" i="116"/>
  <c r="J626" i="116" s="1"/>
  <c r="K626" i="116" s="1"/>
  <c r="H339" i="116"/>
  <c r="G468" i="116"/>
  <c r="I538" i="116"/>
  <c r="J538" i="116" s="1"/>
  <c r="H266" i="116"/>
  <c r="I266" i="116" s="1"/>
  <c r="J529" i="116"/>
  <c r="K529" i="116" s="1"/>
  <c r="K597" i="116"/>
  <c r="H655" i="116"/>
  <c r="H205" i="116"/>
  <c r="J206" i="116"/>
  <c r="J205" i="116" s="1"/>
  <c r="H596" i="116"/>
  <c r="I596" i="116" s="1"/>
  <c r="G227" i="116"/>
  <c r="I228" i="116"/>
  <c r="H102" i="116"/>
  <c r="K160" i="116"/>
  <c r="L160" i="116" s="1"/>
  <c r="M160" i="116" s="1"/>
  <c r="N160" i="116" s="1"/>
  <c r="O160" i="116" s="1"/>
  <c r="I585" i="116"/>
  <c r="J585" i="116" s="1"/>
  <c r="H637" i="116"/>
  <c r="I637" i="116" s="1"/>
  <c r="J637" i="116" s="1"/>
  <c r="J692" i="116"/>
  <c r="G616" i="116"/>
  <c r="F331" i="116"/>
  <c r="G332" i="116"/>
  <c r="F23" i="116"/>
  <c r="F494" i="116"/>
  <c r="H659" i="116"/>
  <c r="I659" i="116" s="1"/>
  <c r="G312" i="116"/>
  <c r="G491" i="116"/>
  <c r="F391" i="116"/>
  <c r="G392" i="116"/>
  <c r="G391" i="116" s="1"/>
  <c r="G174" i="116"/>
  <c r="E439" i="116"/>
  <c r="E498" i="116" s="1"/>
  <c r="G525" i="116"/>
  <c r="H525" i="116" s="1"/>
  <c r="G269" i="116"/>
  <c r="H594" i="116"/>
  <c r="I594" i="116" s="1"/>
  <c r="J594" i="116" s="1"/>
  <c r="F178" i="116"/>
  <c r="I382" i="116"/>
  <c r="J382" i="116" s="1"/>
  <c r="G120" i="116"/>
  <c r="I394" i="116"/>
  <c r="J394" i="116" s="1"/>
  <c r="I497" i="116"/>
  <c r="J497" i="116" s="1"/>
  <c r="I568" i="116"/>
  <c r="J568" i="116" s="1"/>
  <c r="K568" i="116" s="1"/>
  <c r="L568" i="116" s="1"/>
  <c r="J162" i="116"/>
  <c r="J484" i="116"/>
  <c r="K484" i="116" s="1"/>
  <c r="G22" i="116"/>
  <c r="H199" i="116"/>
  <c r="I199" i="116" s="1"/>
  <c r="G423" i="116"/>
  <c r="G303" i="116"/>
  <c r="F404" i="116"/>
  <c r="G405" i="116"/>
  <c r="G404" i="116" s="1"/>
  <c r="G133" i="116"/>
  <c r="F511" i="116"/>
  <c r="K476" i="116"/>
  <c r="G257" i="116"/>
  <c r="I683" i="116"/>
  <c r="I681" i="116" s="1"/>
  <c r="G96" i="116"/>
  <c r="J555" i="116"/>
  <c r="K555" i="116" s="1"/>
  <c r="I348" i="116"/>
  <c r="I106" i="116"/>
  <c r="J106" i="116" s="1"/>
  <c r="G236" i="116"/>
  <c r="H237" i="116"/>
  <c r="F669" i="116"/>
  <c r="H670" i="116"/>
  <c r="F704" i="116"/>
  <c r="F556" i="116"/>
  <c r="H557" i="116"/>
  <c r="I557" i="116" s="1"/>
  <c r="I175" i="116"/>
  <c r="J175" i="116" s="1"/>
  <c r="F546" i="116"/>
  <c r="G547" i="116"/>
  <c r="G209" i="116"/>
  <c r="H209" i="116" s="1"/>
  <c r="H207" i="116" s="1"/>
  <c r="F207" i="116"/>
  <c r="J127" i="116"/>
  <c r="K127" i="116" s="1"/>
  <c r="H264" i="116"/>
  <c r="F55" i="116"/>
  <c r="F125" i="116"/>
  <c r="G281" i="116"/>
  <c r="H282" i="116"/>
  <c r="G606" i="116"/>
  <c r="G589" i="116"/>
  <c r="H589" i="116" s="1"/>
  <c r="L168" i="116"/>
  <c r="M168" i="116" s="1"/>
  <c r="I413" i="116"/>
  <c r="K241" i="116"/>
  <c r="H128" i="116"/>
  <c r="H125" i="116" s="1"/>
  <c r="C18" i="119"/>
  <c r="D18" i="119" s="1"/>
  <c r="F13" i="116"/>
  <c r="K213" i="116"/>
  <c r="E52" i="116"/>
  <c r="H263" i="116"/>
  <c r="H200" i="116"/>
  <c r="I200" i="116" s="1"/>
  <c r="I406" i="116"/>
  <c r="J406" i="116" s="1"/>
  <c r="J126" i="116"/>
  <c r="K126" i="116" s="1"/>
  <c r="I198" i="116"/>
  <c r="J252" i="116"/>
  <c r="K252" i="116" s="1"/>
  <c r="F118" i="116"/>
  <c r="F46" i="116"/>
  <c r="F45" i="116" s="1"/>
  <c r="G119" i="116"/>
  <c r="D11" i="116"/>
  <c r="D70" i="116" s="1"/>
  <c r="H279" i="116"/>
  <c r="I279" i="116" s="1"/>
  <c r="G696" i="116"/>
  <c r="H696" i="116" s="1"/>
  <c r="E34" i="116"/>
  <c r="H518" i="116"/>
  <c r="E17" i="116"/>
  <c r="E581" i="116"/>
  <c r="E640" i="116" s="1"/>
  <c r="L244" i="116"/>
  <c r="H270" i="116"/>
  <c r="I270" i="116" s="1"/>
  <c r="F16" i="116"/>
  <c r="G89" i="116"/>
  <c r="H89" i="116" s="1"/>
  <c r="G621" i="116"/>
  <c r="G617" i="116" s="1"/>
  <c r="I660" i="116"/>
  <c r="J660" i="116" s="1"/>
  <c r="G661" i="116"/>
  <c r="K170" i="116"/>
  <c r="F414" i="116"/>
  <c r="I337" i="116"/>
  <c r="J337" i="116" s="1"/>
  <c r="G276" i="116"/>
  <c r="H277" i="116"/>
  <c r="I277" i="116" s="1"/>
  <c r="K671" i="116"/>
  <c r="H639" i="116"/>
  <c r="I639" i="116" s="1"/>
  <c r="I478" i="116"/>
  <c r="J478" i="116" s="1"/>
  <c r="K478" i="116" s="1"/>
  <c r="J619" i="116"/>
  <c r="K619" i="116" s="1"/>
  <c r="G446" i="116"/>
  <c r="H446" i="116" s="1"/>
  <c r="G232" i="116"/>
  <c r="J350" i="116"/>
  <c r="K350" i="116" s="1"/>
  <c r="H470" i="116"/>
  <c r="H468" i="116" s="1"/>
  <c r="H482" i="116"/>
  <c r="G49" i="116"/>
  <c r="G167" i="116"/>
  <c r="H167" i="116" s="1"/>
  <c r="G29" i="116"/>
  <c r="F62" i="116"/>
  <c r="F61" i="116" s="1"/>
  <c r="L625" i="116"/>
  <c r="M625" i="116" s="1"/>
  <c r="N625" i="116" s="1"/>
  <c r="O625" i="116" s="1"/>
  <c r="P625" i="116" s="1"/>
  <c r="Q625" i="116" s="1"/>
  <c r="H697" i="116"/>
  <c r="F42" i="116"/>
  <c r="F40" i="116" s="1"/>
  <c r="L21" i="112"/>
  <c r="I463" i="116"/>
  <c r="J463" i="116" s="1"/>
  <c r="G666" i="116"/>
  <c r="F44" i="116"/>
  <c r="F43" i="116" s="1"/>
  <c r="F116" i="116"/>
  <c r="G302" i="116"/>
  <c r="F473" i="116"/>
  <c r="F539" i="116"/>
  <c r="H514" i="116"/>
  <c r="F24" i="116"/>
  <c r="F272" i="116"/>
  <c r="G689" i="116"/>
  <c r="H629" i="116"/>
  <c r="I677" i="116"/>
  <c r="F662" i="116"/>
  <c r="K656" i="116"/>
  <c r="H554" i="116"/>
  <c r="E84" i="116"/>
  <c r="E143" i="116" s="1"/>
  <c r="F338" i="116"/>
  <c r="K451" i="116"/>
  <c r="J620" i="116"/>
  <c r="F27" i="116"/>
  <c r="E12" i="116"/>
  <c r="I590" i="116"/>
  <c r="H203" i="116"/>
  <c r="I203" i="116" s="1"/>
  <c r="F582" i="116"/>
  <c r="G132" i="116"/>
  <c r="F69" i="116"/>
  <c r="H284" i="116"/>
  <c r="I284" i="116" s="1"/>
  <c r="F191" i="116"/>
  <c r="J592" i="116"/>
  <c r="K592" i="116" s="1"/>
  <c r="L592" i="116" s="1"/>
  <c r="E510" i="116"/>
  <c r="E569" i="116" s="1"/>
  <c r="F29" i="116"/>
  <c r="J588" i="116"/>
  <c r="G201" i="116"/>
  <c r="F260" i="116"/>
  <c r="G495" i="116"/>
  <c r="H95" i="116"/>
  <c r="K496" i="116"/>
  <c r="G176" i="116"/>
  <c r="J242" i="116"/>
  <c r="K242" i="116" s="1"/>
  <c r="I93" i="116"/>
  <c r="H92" i="116"/>
  <c r="F402" i="116"/>
  <c r="H112" i="116"/>
  <c r="G653" i="116"/>
  <c r="H654" i="116"/>
  <c r="K682" i="116"/>
  <c r="G117" i="116"/>
  <c r="G372" i="116"/>
  <c r="G369" i="116" s="1"/>
  <c r="H672" i="116"/>
  <c r="F249" i="116"/>
  <c r="G250" i="116"/>
  <c r="F378" i="116"/>
  <c r="H455" i="116"/>
  <c r="I455" i="116" s="1"/>
  <c r="H120" i="116"/>
  <c r="H474" i="116"/>
  <c r="J319" i="116"/>
  <c r="K319" i="116" s="1"/>
  <c r="I486" i="116"/>
  <c r="L657" i="116"/>
  <c r="M657" i="116" s="1"/>
  <c r="H235" i="116"/>
  <c r="F262" i="116"/>
  <c r="I454" i="116"/>
  <c r="J164" i="116"/>
  <c r="K164" i="116" s="1"/>
  <c r="J353" i="116"/>
  <c r="J665" i="116"/>
  <c r="J301" i="116"/>
  <c r="F551" i="116"/>
  <c r="G422" i="116"/>
  <c r="F440" i="116"/>
  <c r="G441" i="116"/>
  <c r="H673" i="116"/>
  <c r="H340" i="116"/>
  <c r="H466" i="116"/>
  <c r="H462" i="116" s="1"/>
  <c r="G397" i="116"/>
  <c r="I123" i="116"/>
  <c r="H515" i="116"/>
  <c r="G338" i="116"/>
  <c r="G480" i="116"/>
  <c r="H415" i="116"/>
  <c r="J194" i="116"/>
  <c r="I322" i="116"/>
  <c r="E155" i="116"/>
  <c r="E214" i="116" s="1"/>
  <c r="H407" i="116"/>
  <c r="E21" i="116"/>
  <c r="J618" i="116"/>
  <c r="I566" i="116"/>
  <c r="J566" i="116" s="1"/>
  <c r="F232" i="116"/>
  <c r="G349" i="116"/>
  <c r="J608" i="116"/>
  <c r="G316" i="116"/>
  <c r="F26" i="116"/>
  <c r="J443" i="116"/>
  <c r="H283" i="116"/>
  <c r="F698" i="116"/>
  <c r="G591" i="116"/>
  <c r="I122" i="116"/>
  <c r="J86" i="116"/>
  <c r="F101" i="116"/>
  <c r="H188" i="116"/>
  <c r="I231" i="116"/>
  <c r="G523" i="116"/>
  <c r="H408" i="116"/>
  <c r="N6" i="112" l="1"/>
  <c r="O6" i="112" s="1"/>
  <c r="N11" i="112"/>
  <c r="O11" i="112" s="1"/>
  <c r="H542" i="116"/>
  <c r="J543" i="116"/>
  <c r="H675" i="116"/>
  <c r="H705" i="116"/>
  <c r="G243" i="116"/>
  <c r="J545" i="116"/>
  <c r="F52" i="116"/>
  <c r="I261" i="116"/>
  <c r="J261" i="116" s="1"/>
  <c r="I134" i="116"/>
  <c r="M23" i="112"/>
  <c r="K21" i="112"/>
  <c r="M21" i="112" s="1"/>
  <c r="K12" i="112"/>
  <c r="M12" i="112" s="1"/>
  <c r="K18" i="112"/>
  <c r="H115" i="116"/>
  <c r="H113" i="116" s="1"/>
  <c r="N238" i="116"/>
  <c r="O238" i="116" s="1"/>
  <c r="P238" i="116" s="1"/>
  <c r="Q238" i="116" s="1"/>
  <c r="H378" i="116"/>
  <c r="I380" i="116"/>
  <c r="J380" i="116" s="1"/>
  <c r="H352" i="116"/>
  <c r="K135" i="116"/>
  <c r="L135" i="116" s="1"/>
  <c r="M135" i="116" s="1"/>
  <c r="M134" i="116" s="1"/>
  <c r="H409" i="116"/>
  <c r="G19" i="116"/>
  <c r="G604" i="116"/>
  <c r="M10" i="112"/>
  <c r="G39" i="116"/>
  <c r="G50" i="116"/>
  <c r="L634" i="116"/>
  <c r="H445" i="116"/>
  <c r="J306" i="116"/>
  <c r="K306" i="116" s="1"/>
  <c r="I136" i="116"/>
  <c r="H157" i="116"/>
  <c r="H156" i="116" s="1"/>
  <c r="G314" i="116"/>
  <c r="H563" i="116"/>
  <c r="I563" i="116" s="1"/>
  <c r="H186" i="116"/>
  <c r="H184" i="116" s="1"/>
  <c r="G13" i="116"/>
  <c r="H374" i="116"/>
  <c r="H191" i="116"/>
  <c r="K442" i="116"/>
  <c r="L442" i="116" s="1"/>
  <c r="K537" i="116"/>
  <c r="L537" i="116" s="1"/>
  <c r="M537" i="116" s="1"/>
  <c r="N537" i="116" s="1"/>
  <c r="I623" i="116"/>
  <c r="J623" i="116" s="1"/>
  <c r="K465" i="116"/>
  <c r="L465" i="116" s="1"/>
  <c r="M465" i="116" s="1"/>
  <c r="N465" i="116" s="1"/>
  <c r="O465" i="116" s="1"/>
  <c r="P465" i="116" s="1"/>
  <c r="Q465" i="116" s="1"/>
  <c r="J204" i="116"/>
  <c r="K204" i="116" s="1"/>
  <c r="G25" i="116"/>
  <c r="H423" i="116"/>
  <c r="F581" i="116"/>
  <c r="F640" i="116" s="1"/>
  <c r="G107" i="116"/>
  <c r="H621" i="116"/>
  <c r="I621" i="116" s="1"/>
  <c r="I617" i="116" s="1"/>
  <c r="I349" i="116"/>
  <c r="J678" i="116"/>
  <c r="K678" i="116" s="1"/>
  <c r="L678" i="116" s="1"/>
  <c r="M678" i="116" s="1"/>
  <c r="N678" i="116" s="1"/>
  <c r="O678" i="116" s="1"/>
  <c r="P678" i="116" s="1"/>
  <c r="Q678" i="116" s="1"/>
  <c r="K679" i="116"/>
  <c r="L679" i="116" s="1"/>
  <c r="H666" i="116"/>
  <c r="I666" i="116" s="1"/>
  <c r="H259" i="116"/>
  <c r="H258" i="116" s="1"/>
  <c r="L680" i="116"/>
  <c r="M680" i="116" s="1"/>
  <c r="N680" i="116" s="1"/>
  <c r="F439" i="116"/>
  <c r="F498" i="116" s="1"/>
  <c r="I675" i="116"/>
  <c r="K701" i="116"/>
  <c r="L701" i="116" s="1"/>
  <c r="H271" i="116"/>
  <c r="I271" i="116" s="1"/>
  <c r="J271" i="116" s="1"/>
  <c r="H343" i="116"/>
  <c r="I345" i="116"/>
  <c r="I343" i="116" s="1"/>
  <c r="G533" i="116"/>
  <c r="M624" i="116"/>
  <c r="N624" i="116" s="1"/>
  <c r="O624" i="116" s="1"/>
  <c r="P624" i="116" s="1"/>
  <c r="Q624" i="116" s="1"/>
  <c r="F28" i="116"/>
  <c r="H414" i="116"/>
  <c r="I388" i="116"/>
  <c r="J315" i="116"/>
  <c r="K315" i="116" s="1"/>
  <c r="J411" i="116"/>
  <c r="K411" i="116" s="1"/>
  <c r="L411" i="116" s="1"/>
  <c r="G64" i="116"/>
  <c r="H110" i="116"/>
  <c r="H107" i="116" s="1"/>
  <c r="K206" i="116"/>
  <c r="K205" i="116" s="1"/>
  <c r="F63" i="116"/>
  <c r="I561" i="116"/>
  <c r="I560" i="116" s="1"/>
  <c r="M327" i="116"/>
  <c r="N327" i="116" s="1"/>
  <c r="I554" i="116"/>
  <c r="J554" i="116" s="1"/>
  <c r="F84" i="116"/>
  <c r="F143" i="116" s="1"/>
  <c r="M483" i="116"/>
  <c r="N483" i="116" s="1"/>
  <c r="L564" i="116"/>
  <c r="M564" i="116" s="1"/>
  <c r="G14" i="116"/>
  <c r="I192" i="116"/>
  <c r="J192" i="116" s="1"/>
  <c r="H334" i="116"/>
  <c r="H333" i="116" s="1"/>
  <c r="G36" i="116"/>
  <c r="J310" i="116"/>
  <c r="I263" i="116"/>
  <c r="J263" i="116" s="1"/>
  <c r="J321" i="116"/>
  <c r="K321" i="116" s="1"/>
  <c r="I467" i="116"/>
  <c r="J87" i="116"/>
  <c r="K87" i="116" s="1"/>
  <c r="L87" i="116" s="1"/>
  <c r="M87" i="116" s="1"/>
  <c r="J524" i="116"/>
  <c r="K524" i="116" s="1"/>
  <c r="I352" i="116"/>
  <c r="J354" i="116"/>
  <c r="K354" i="116" s="1"/>
  <c r="L354" i="116" s="1"/>
  <c r="M354" i="116" s="1"/>
  <c r="N354" i="116" s="1"/>
  <c r="O354" i="116" s="1"/>
  <c r="P354" i="116" s="1"/>
  <c r="Q354" i="116" s="1"/>
  <c r="J686" i="116"/>
  <c r="J552" i="116"/>
  <c r="K552" i="116" s="1"/>
  <c r="L552" i="116" s="1"/>
  <c r="K583" i="116"/>
  <c r="L583" i="116" s="1"/>
  <c r="M583" i="116" s="1"/>
  <c r="H584" i="116"/>
  <c r="I584" i="116" s="1"/>
  <c r="K538" i="116"/>
  <c r="L538" i="116" s="1"/>
  <c r="J304" i="116"/>
  <c r="K304" i="116" s="1"/>
  <c r="L304" i="116" s="1"/>
  <c r="L550" i="116"/>
  <c r="M550" i="116" s="1"/>
  <c r="N550" i="116" s="1"/>
  <c r="O550" i="116" s="1"/>
  <c r="P550" i="116" s="1"/>
  <c r="Q550" i="116" s="1"/>
  <c r="L412" i="116"/>
  <c r="M412" i="116" s="1"/>
  <c r="N676" i="116"/>
  <c r="O676" i="116" s="1"/>
  <c r="P676" i="116" s="1"/>
  <c r="K141" i="116"/>
  <c r="F21" i="116"/>
  <c r="I632" i="116"/>
  <c r="J677" i="116"/>
  <c r="H41" i="116"/>
  <c r="F155" i="116"/>
  <c r="F214" i="116" s="1"/>
  <c r="F12" i="116"/>
  <c r="G556" i="116"/>
  <c r="J419" i="116"/>
  <c r="K419" i="116" s="1"/>
  <c r="K418" i="116" s="1"/>
  <c r="L536" i="116"/>
  <c r="M536" i="116" s="1"/>
  <c r="N536" i="116" s="1"/>
  <c r="O536" i="116" s="1"/>
  <c r="P536" i="116" s="1"/>
  <c r="Q536" i="116" s="1"/>
  <c r="J105" i="116"/>
  <c r="K105" i="116" s="1"/>
  <c r="L105" i="116" s="1"/>
  <c r="I457" i="116"/>
  <c r="I456" i="116" s="1"/>
  <c r="L458" i="116"/>
  <c r="K528" i="116"/>
  <c r="L528" i="116" s="1"/>
  <c r="N137" i="116"/>
  <c r="O137" i="116" s="1"/>
  <c r="P137" i="116" s="1"/>
  <c r="L459" i="116"/>
  <c r="M459" i="116" s="1"/>
  <c r="N459" i="116" s="1"/>
  <c r="O459" i="116" s="1"/>
  <c r="P459" i="116" s="1"/>
  <c r="Q459" i="116" s="1"/>
  <c r="G582" i="116"/>
  <c r="H196" i="116"/>
  <c r="N460" i="116"/>
  <c r="O460" i="116" s="1"/>
  <c r="P460" i="116" s="1"/>
  <c r="Q460" i="116" s="1"/>
  <c r="I541" i="116"/>
  <c r="J426" i="116"/>
  <c r="K426" i="116" s="1"/>
  <c r="L274" i="116"/>
  <c r="M274" i="116" s="1"/>
  <c r="F226" i="116"/>
  <c r="F285" i="116" s="1"/>
  <c r="L555" i="116"/>
  <c r="M555" i="116" s="1"/>
  <c r="F66" i="116"/>
  <c r="F652" i="116"/>
  <c r="F711" i="116" s="1"/>
  <c r="L251" i="116"/>
  <c r="M251" i="116" s="1"/>
  <c r="I686" i="116"/>
  <c r="K687" i="116"/>
  <c r="K686" i="116" s="1"/>
  <c r="J267" i="116"/>
  <c r="K268" i="116"/>
  <c r="L268" i="116" s="1"/>
  <c r="L267" i="116" s="1"/>
  <c r="I202" i="116"/>
  <c r="J202" i="116" s="1"/>
  <c r="K463" i="116"/>
  <c r="L463" i="116" s="1"/>
  <c r="O254" i="116"/>
  <c r="P254" i="116" s="1"/>
  <c r="Q254" i="116" s="1"/>
  <c r="L396" i="116"/>
  <c r="M396" i="116" s="1"/>
  <c r="K383" i="116"/>
  <c r="L383" i="116" s="1"/>
  <c r="M383" i="116" s="1"/>
  <c r="N383" i="116" s="1"/>
  <c r="O383" i="116" s="1"/>
  <c r="P383" i="116" s="1"/>
  <c r="Q383" i="116" s="1"/>
  <c r="J136" i="116"/>
  <c r="K138" i="116"/>
  <c r="K136" i="116" s="1"/>
  <c r="L242" i="116"/>
  <c r="M242" i="116" s="1"/>
  <c r="N242" i="116" s="1"/>
  <c r="L319" i="116"/>
  <c r="L256" i="116"/>
  <c r="M256" i="116" s="1"/>
  <c r="K566" i="116"/>
  <c r="L566" i="116" s="1"/>
  <c r="M566" i="116" s="1"/>
  <c r="J659" i="116"/>
  <c r="K659" i="116" s="1"/>
  <c r="L659" i="116" s="1"/>
  <c r="M659" i="116" s="1"/>
  <c r="K585" i="116"/>
  <c r="L585" i="116" s="1"/>
  <c r="M585" i="116" s="1"/>
  <c r="N585" i="116" s="1"/>
  <c r="O585" i="116" s="1"/>
  <c r="P585" i="116" s="1"/>
  <c r="Q585" i="116" s="1"/>
  <c r="J91" i="116"/>
  <c r="K91" i="116" s="1"/>
  <c r="L91" i="116" s="1"/>
  <c r="I558" i="116"/>
  <c r="I556" i="116" s="1"/>
  <c r="L410" i="116"/>
  <c r="M410" i="116" s="1"/>
  <c r="N410" i="116" s="1"/>
  <c r="N657" i="116"/>
  <c r="O657" i="116" s="1"/>
  <c r="P657" i="116" s="1"/>
  <c r="Q657" i="116" s="1"/>
  <c r="J284" i="116"/>
  <c r="K284" i="116" s="1"/>
  <c r="M370" i="116"/>
  <c r="N370" i="116" s="1"/>
  <c r="K175" i="116"/>
  <c r="K497" i="116"/>
  <c r="L497" i="116" s="1"/>
  <c r="M497" i="116" s="1"/>
  <c r="N497" i="116" s="1"/>
  <c r="K382" i="116"/>
  <c r="L382" i="116" s="1"/>
  <c r="M382" i="116" s="1"/>
  <c r="N382" i="116" s="1"/>
  <c r="O382" i="116" s="1"/>
  <c r="P382" i="116" s="1"/>
  <c r="Q382" i="116" s="1"/>
  <c r="O706" i="116"/>
  <c r="P706" i="116" s="1"/>
  <c r="Q706" i="116" s="1"/>
  <c r="K448" i="116"/>
  <c r="L448" i="116" s="1"/>
  <c r="M448" i="116" s="1"/>
  <c r="N448" i="116" s="1"/>
  <c r="N195" i="116"/>
  <c r="O195" i="116" s="1"/>
  <c r="P195" i="116" s="1"/>
  <c r="Q195" i="116" s="1"/>
  <c r="K512" i="116"/>
  <c r="L512" i="116" s="1"/>
  <c r="M512" i="116" s="1"/>
  <c r="L164" i="116"/>
  <c r="M164" i="116" s="1"/>
  <c r="I276" i="116"/>
  <c r="J270" i="116"/>
  <c r="K270" i="116" s="1"/>
  <c r="L270" i="116" s="1"/>
  <c r="M270" i="116" s="1"/>
  <c r="N270" i="116" s="1"/>
  <c r="M180" i="116"/>
  <c r="N180" i="116" s="1"/>
  <c r="J664" i="116"/>
  <c r="P169" i="116"/>
  <c r="Q169" i="116" s="1"/>
  <c r="N630" i="116"/>
  <c r="O630" i="116" s="1"/>
  <c r="P630" i="116" s="1"/>
  <c r="Q630" i="116" s="1"/>
  <c r="H58" i="116"/>
  <c r="L384" i="116"/>
  <c r="M384" i="116" s="1"/>
  <c r="H523" i="116"/>
  <c r="H236" i="116"/>
  <c r="I347" i="116"/>
  <c r="J348" i="116"/>
  <c r="K348" i="116" s="1"/>
  <c r="I655" i="116"/>
  <c r="J655" i="116" s="1"/>
  <c r="H338" i="116"/>
  <c r="H53" i="116"/>
  <c r="I395" i="116"/>
  <c r="J395" i="116" s="1"/>
  <c r="K395" i="116" s="1"/>
  <c r="I636" i="116"/>
  <c r="J122" i="116"/>
  <c r="G613" i="116"/>
  <c r="I614" i="116"/>
  <c r="I613" i="116" s="1"/>
  <c r="I95" i="116"/>
  <c r="J95" i="116" s="1"/>
  <c r="I181" i="116"/>
  <c r="J181" i="116" s="1"/>
  <c r="H329" i="116"/>
  <c r="I318" i="116"/>
  <c r="J318" i="116" s="1"/>
  <c r="J108" i="116"/>
  <c r="K108" i="116" s="1"/>
  <c r="L108" i="116" s="1"/>
  <c r="M108" i="116" s="1"/>
  <c r="I239" i="116"/>
  <c r="J239" i="116" s="1"/>
  <c r="K239" i="116" s="1"/>
  <c r="H452" i="116"/>
  <c r="I452" i="116" s="1"/>
  <c r="J452" i="116" s="1"/>
  <c r="J299" i="116"/>
  <c r="H633" i="116"/>
  <c r="G475" i="116"/>
  <c r="G51" i="116"/>
  <c r="L211" i="116"/>
  <c r="G32" i="116"/>
  <c r="H539" i="116"/>
  <c r="J609" i="116"/>
  <c r="K609" i="116" s="1"/>
  <c r="H49" i="116"/>
  <c r="F368" i="116"/>
  <c r="F427" i="116" s="1"/>
  <c r="G35" i="116"/>
  <c r="H38" i="116"/>
  <c r="I654" i="116"/>
  <c r="M197" i="116"/>
  <c r="N197" i="116" s="1"/>
  <c r="O197" i="116" s="1"/>
  <c r="H475" i="116"/>
  <c r="K301" i="116"/>
  <c r="J530" i="116"/>
  <c r="K530" i="116" s="1"/>
  <c r="N389" i="116"/>
  <c r="O389" i="116" s="1"/>
  <c r="P389" i="116" s="1"/>
  <c r="Q389" i="116" s="1"/>
  <c r="K660" i="116"/>
  <c r="L660" i="116" s="1"/>
  <c r="M660" i="116" s="1"/>
  <c r="N660" i="116" s="1"/>
  <c r="O660" i="116" s="1"/>
  <c r="P660" i="116" s="1"/>
  <c r="Q660" i="116" s="1"/>
  <c r="J97" i="116"/>
  <c r="I320" i="116"/>
  <c r="J322" i="116"/>
  <c r="K322" i="116" s="1"/>
  <c r="G59" i="116"/>
  <c r="H132" i="116"/>
  <c r="H372" i="116"/>
  <c r="I372" i="116" s="1"/>
  <c r="J349" i="116"/>
  <c r="G445" i="116"/>
  <c r="I446" i="116"/>
  <c r="J446" i="116" s="1"/>
  <c r="K324" i="116"/>
  <c r="L324" i="116" s="1"/>
  <c r="M324" i="116" s="1"/>
  <c r="I246" i="116"/>
  <c r="L213" i="116"/>
  <c r="M213" i="116" s="1"/>
  <c r="N213" i="116" s="1"/>
  <c r="O213" i="116" s="1"/>
  <c r="G23" i="116"/>
  <c r="H96" i="116"/>
  <c r="I96" i="116" s="1"/>
  <c r="G60" i="116"/>
  <c r="H661" i="116"/>
  <c r="H20" i="116" s="1"/>
  <c r="G48" i="116"/>
  <c r="G560" i="116"/>
  <c r="G161" i="116"/>
  <c r="H163" i="116"/>
  <c r="H19" i="116" s="1"/>
  <c r="H210" i="116"/>
  <c r="G449" i="116"/>
  <c r="J387" i="116"/>
  <c r="K387" i="116" s="1"/>
  <c r="L387" i="116" s="1"/>
  <c r="L111" i="116"/>
  <c r="M111" i="116" s="1"/>
  <c r="N111" i="116" s="1"/>
  <c r="L127" i="116"/>
  <c r="M127" i="116" s="1"/>
  <c r="N127" i="116" s="1"/>
  <c r="J371" i="116"/>
  <c r="H598" i="116"/>
  <c r="I599" i="116"/>
  <c r="M399" i="116"/>
  <c r="N399" i="116" s="1"/>
  <c r="O399" i="116" s="1"/>
  <c r="P399" i="116" s="1"/>
  <c r="Q399" i="116" s="1"/>
  <c r="L595" i="116"/>
  <c r="M595" i="116" s="1"/>
  <c r="N595" i="116" s="1"/>
  <c r="O595" i="116" s="1"/>
  <c r="P595" i="116" s="1"/>
  <c r="Q595" i="116" s="1"/>
  <c r="H320" i="116"/>
  <c r="H171" i="116"/>
  <c r="I171" i="116" s="1"/>
  <c r="G27" i="116"/>
  <c r="H397" i="116"/>
  <c r="I398" i="116"/>
  <c r="L230" i="116"/>
  <c r="M230" i="116" s="1"/>
  <c r="N230" i="116" s="1"/>
  <c r="O230" i="116" s="1"/>
  <c r="P230" i="116" s="1"/>
  <c r="Q230" i="116" s="1"/>
  <c r="F34" i="116"/>
  <c r="J453" i="116"/>
  <c r="K453" i="116" s="1"/>
  <c r="J416" i="116"/>
  <c r="K416" i="116" s="1"/>
  <c r="K194" i="116"/>
  <c r="L194" i="116" s="1"/>
  <c r="G420" i="116"/>
  <c r="J519" i="116"/>
  <c r="K519" i="116" s="1"/>
  <c r="L519" i="116" s="1"/>
  <c r="I196" i="116"/>
  <c r="K667" i="116"/>
  <c r="L667" i="116" s="1"/>
  <c r="G520" i="116"/>
  <c r="I492" i="116"/>
  <c r="L461" i="116"/>
  <c r="M461" i="116" s="1"/>
  <c r="N461" i="116" s="1"/>
  <c r="K545" i="116"/>
  <c r="K493" i="116"/>
  <c r="K166" i="116"/>
  <c r="M444" i="116"/>
  <c r="N444" i="116" s="1"/>
  <c r="H627" i="116"/>
  <c r="J628" i="116"/>
  <c r="K98" i="116"/>
  <c r="L98" i="116" s="1"/>
  <c r="N168" i="116"/>
  <c r="O168" i="116" s="1"/>
  <c r="P168" i="116" s="1"/>
  <c r="Q168" i="116" s="1"/>
  <c r="L170" i="116"/>
  <c r="M170" i="116" s="1"/>
  <c r="N390" i="116"/>
  <c r="O390" i="116" s="1"/>
  <c r="P390" i="116" s="1"/>
  <c r="Q390" i="116" s="1"/>
  <c r="H117" i="116"/>
  <c r="I663" i="116"/>
  <c r="J454" i="116"/>
  <c r="H139" i="116"/>
  <c r="J248" i="116"/>
  <c r="K248" i="116" s="1"/>
  <c r="H402" i="116"/>
  <c r="I403" i="116"/>
  <c r="J193" i="116"/>
  <c r="K193" i="116" s="1"/>
  <c r="H187" i="116"/>
  <c r="K487" i="116"/>
  <c r="L487" i="116" s="1"/>
  <c r="J455" i="116"/>
  <c r="M592" i="116"/>
  <c r="N592" i="116" s="1"/>
  <c r="J203" i="116"/>
  <c r="I629" i="116"/>
  <c r="J629" i="116" s="1"/>
  <c r="K629" i="116" s="1"/>
  <c r="L173" i="116"/>
  <c r="G16" i="116"/>
  <c r="I89" i="116"/>
  <c r="I85" i="116" s="1"/>
  <c r="J486" i="116"/>
  <c r="K486" i="116" s="1"/>
  <c r="L486" i="116" s="1"/>
  <c r="H606" i="116"/>
  <c r="I475" i="116"/>
  <c r="G94" i="116"/>
  <c r="K162" i="116"/>
  <c r="J185" i="116"/>
  <c r="G54" i="116"/>
  <c r="H269" i="116"/>
  <c r="K692" i="116"/>
  <c r="L626" i="116"/>
  <c r="M626" i="116" s="1"/>
  <c r="N626" i="116" s="1"/>
  <c r="O626" i="116" s="1"/>
  <c r="P626" i="116" s="1"/>
  <c r="Q626" i="116" s="1"/>
  <c r="I375" i="116"/>
  <c r="K247" i="116"/>
  <c r="I513" i="116"/>
  <c r="G68" i="116"/>
  <c r="I212" i="116"/>
  <c r="J212" i="116" s="1"/>
  <c r="K212" i="116" s="1"/>
  <c r="K210" i="116" s="1"/>
  <c r="G210" i="116"/>
  <c r="I283" i="116"/>
  <c r="J283" i="116" s="1"/>
  <c r="H535" i="116"/>
  <c r="I535" i="116" s="1"/>
  <c r="J699" i="116"/>
  <c r="K699" i="116" s="1"/>
  <c r="H480" i="116"/>
  <c r="I515" i="116"/>
  <c r="J515" i="116" s="1"/>
  <c r="K515" i="116" s="1"/>
  <c r="G707" i="116"/>
  <c r="H709" i="116"/>
  <c r="I709" i="116" s="1"/>
  <c r="J335" i="116"/>
  <c r="K335" i="116" s="1"/>
  <c r="L335" i="116" s="1"/>
  <c r="M335" i="116" s="1"/>
  <c r="H456" i="116"/>
  <c r="L373" i="116"/>
  <c r="M373" i="116" s="1"/>
  <c r="N373" i="116" s="1"/>
  <c r="O373" i="116" s="1"/>
  <c r="P373" i="116" s="1"/>
  <c r="Q373" i="116" s="1"/>
  <c r="G24" i="116"/>
  <c r="H622" i="116"/>
  <c r="I182" i="116"/>
  <c r="K376" i="116"/>
  <c r="L376" i="116" s="1"/>
  <c r="K443" i="116"/>
  <c r="L443" i="116" s="1"/>
  <c r="M443" i="116" s="1"/>
  <c r="N443" i="116" s="1"/>
  <c r="O443" i="116" s="1"/>
  <c r="G414" i="116"/>
  <c r="H85" i="116"/>
  <c r="L600" i="116"/>
  <c r="M600" i="116" s="1"/>
  <c r="I534" i="116"/>
  <c r="L464" i="116"/>
  <c r="M464" i="116" s="1"/>
  <c r="N464" i="116" s="1"/>
  <c r="O464" i="116" s="1"/>
  <c r="P464" i="116" s="1"/>
  <c r="Q464" i="116" s="1"/>
  <c r="I674" i="116"/>
  <c r="J674" i="116" s="1"/>
  <c r="H511" i="116"/>
  <c r="F47" i="116"/>
  <c r="M602" i="116"/>
  <c r="N602" i="116" s="1"/>
  <c r="H311" i="116"/>
  <c r="H303" i="116"/>
  <c r="G662" i="116"/>
  <c r="K325" i="116"/>
  <c r="L325" i="116" s="1"/>
  <c r="K142" i="116"/>
  <c r="L142" i="116" s="1"/>
  <c r="I237" i="116"/>
  <c r="K129" i="116"/>
  <c r="I408" i="116"/>
  <c r="J408" i="116" s="1"/>
  <c r="I407" i="116"/>
  <c r="J407" i="116" s="1"/>
  <c r="K407" i="116" s="1"/>
  <c r="L407" i="116" s="1"/>
  <c r="M407" i="116" s="1"/>
  <c r="G440" i="116"/>
  <c r="H441" i="116"/>
  <c r="I441" i="116" s="1"/>
  <c r="L496" i="116"/>
  <c r="M496" i="116" s="1"/>
  <c r="N496" i="116" s="1"/>
  <c r="G494" i="116"/>
  <c r="H495" i="116"/>
  <c r="H67" i="116" s="1"/>
  <c r="J639" i="116"/>
  <c r="K639" i="116" s="1"/>
  <c r="E11" i="116"/>
  <c r="E70" i="116" s="1"/>
  <c r="M244" i="116"/>
  <c r="N244" i="116" s="1"/>
  <c r="I673" i="116"/>
  <c r="J673" i="116" s="1"/>
  <c r="K673" i="116" s="1"/>
  <c r="I697" i="116"/>
  <c r="J697" i="116" s="1"/>
  <c r="K697" i="116" s="1"/>
  <c r="K618" i="116"/>
  <c r="L618" i="116" s="1"/>
  <c r="M618" i="116" s="1"/>
  <c r="I518" i="116"/>
  <c r="H281" i="116"/>
  <c r="I282" i="116"/>
  <c r="I128" i="116"/>
  <c r="H669" i="116"/>
  <c r="H405" i="116"/>
  <c r="L10" i="112"/>
  <c r="G615" i="116"/>
  <c r="H616" i="116"/>
  <c r="H636" i="116"/>
  <c r="J199" i="116"/>
  <c r="K199" i="116" s="1"/>
  <c r="L199" i="116" s="1"/>
  <c r="K620" i="116"/>
  <c r="L620" i="116" s="1"/>
  <c r="H90" i="116"/>
  <c r="I183" i="116"/>
  <c r="J183" i="116" s="1"/>
  <c r="J190" i="116"/>
  <c r="K337" i="116"/>
  <c r="L337" i="116" s="1"/>
  <c r="M337" i="116" s="1"/>
  <c r="N337" i="116" s="1"/>
  <c r="O337" i="116" s="1"/>
  <c r="P337" i="116" s="1"/>
  <c r="I586" i="116"/>
  <c r="H178" i="116"/>
  <c r="M114" i="116"/>
  <c r="N114" i="116" s="1"/>
  <c r="F297" i="116"/>
  <c r="F356" i="116" s="1"/>
  <c r="H176" i="116"/>
  <c r="H32" i="116" s="1"/>
  <c r="J469" i="116"/>
  <c r="I330" i="116"/>
  <c r="G343" i="116"/>
  <c r="H553" i="116"/>
  <c r="I553" i="116" s="1"/>
  <c r="H265" i="116"/>
  <c r="H262" i="116" s="1"/>
  <c r="J521" i="116"/>
  <c r="H392" i="116"/>
  <c r="G693" i="116"/>
  <c r="J694" i="116"/>
  <c r="G53" i="116"/>
  <c r="J177" i="116"/>
  <c r="K177" i="116" s="1"/>
  <c r="G658" i="116"/>
  <c r="J377" i="116"/>
  <c r="L477" i="116"/>
  <c r="M477" i="116" s="1"/>
  <c r="N477" i="116" s="1"/>
  <c r="G307" i="116"/>
  <c r="L159" i="116"/>
  <c r="M159" i="116" s="1"/>
  <c r="N159" i="116" s="1"/>
  <c r="O159" i="116" s="1"/>
  <c r="P159" i="116" s="1"/>
  <c r="Q159" i="116" s="1"/>
  <c r="J638" i="116"/>
  <c r="K638" i="116" s="1"/>
  <c r="L529" i="116"/>
  <c r="M529" i="116" s="1"/>
  <c r="N529" i="116" s="1"/>
  <c r="J88" i="116"/>
  <c r="K88" i="116" s="1"/>
  <c r="L344" i="116"/>
  <c r="H300" i="116"/>
  <c r="I300" i="116" s="1"/>
  <c r="G298" i="116"/>
  <c r="K353" i="116"/>
  <c r="L353" i="116" s="1"/>
  <c r="I340" i="116"/>
  <c r="H422" i="116"/>
  <c r="H420" i="116" s="1"/>
  <c r="G118" i="116"/>
  <c r="G46" i="116"/>
  <c r="G45" i="116" s="1"/>
  <c r="H119" i="116"/>
  <c r="K406" i="116"/>
  <c r="L406" i="116" s="1"/>
  <c r="M406" i="116" s="1"/>
  <c r="J200" i="116"/>
  <c r="I264" i="116"/>
  <c r="G65" i="116"/>
  <c r="G207" i="116"/>
  <c r="L126" i="116"/>
  <c r="L451" i="116"/>
  <c r="M451" i="116" s="1"/>
  <c r="N451" i="116" s="1"/>
  <c r="O451" i="116" s="1"/>
  <c r="P451" i="116" s="1"/>
  <c r="Q451" i="116" s="1"/>
  <c r="K394" i="116"/>
  <c r="G172" i="116"/>
  <c r="G30" i="116"/>
  <c r="I409" i="116"/>
  <c r="I227" i="116"/>
  <c r="H418" i="116"/>
  <c r="G565" i="116"/>
  <c r="I474" i="116"/>
  <c r="J474" i="116" s="1"/>
  <c r="J473" i="116" s="1"/>
  <c r="H174" i="116"/>
  <c r="H587" i="116"/>
  <c r="I635" i="116"/>
  <c r="I633" i="116" s="1"/>
  <c r="H189" i="116"/>
  <c r="J447" i="116"/>
  <c r="I120" i="116"/>
  <c r="J121" i="116"/>
  <c r="G31" i="116"/>
  <c r="H104" i="116"/>
  <c r="H31" i="116" s="1"/>
  <c r="K588" i="116"/>
  <c r="J481" i="116"/>
  <c r="K481" i="116" s="1"/>
  <c r="J309" i="116"/>
  <c r="G400" i="116"/>
  <c r="H401" i="116"/>
  <c r="L355" i="116"/>
  <c r="H489" i="116"/>
  <c r="I490" i="116"/>
  <c r="J490" i="116" s="1"/>
  <c r="J489" i="116" s="1"/>
  <c r="I245" i="116"/>
  <c r="J245" i="116" s="1"/>
  <c r="H243" i="116"/>
  <c r="K234" i="116"/>
  <c r="G130" i="116"/>
  <c r="G58" i="116"/>
  <c r="K665" i="116"/>
  <c r="L665" i="116" s="1"/>
  <c r="M665" i="116" s="1"/>
  <c r="N665" i="116" s="1"/>
  <c r="O665" i="116" s="1"/>
  <c r="P665" i="116" s="1"/>
  <c r="Q665" i="116" s="1"/>
  <c r="I540" i="116"/>
  <c r="I690" i="116"/>
  <c r="J690" i="116" s="1"/>
  <c r="I179" i="116"/>
  <c r="K594" i="116"/>
  <c r="L594" i="116" s="1"/>
  <c r="M594" i="116" s="1"/>
  <c r="N594" i="116" s="1"/>
  <c r="O594" i="116" s="1"/>
  <c r="P594" i="116" s="1"/>
  <c r="Q594" i="116" s="1"/>
  <c r="J208" i="116"/>
  <c r="L241" i="116"/>
  <c r="M241" i="116" s="1"/>
  <c r="N241" i="116" s="1"/>
  <c r="O241" i="116" s="1"/>
  <c r="P241" i="116" s="1"/>
  <c r="Q241" i="116" s="1"/>
  <c r="J323" i="116"/>
  <c r="J683" i="116"/>
  <c r="K683" i="116" s="1"/>
  <c r="K681" i="116" s="1"/>
  <c r="M158" i="116"/>
  <c r="N158" i="116" s="1"/>
  <c r="O158" i="116" s="1"/>
  <c r="I139" i="116"/>
  <c r="G527" i="116"/>
  <c r="H532" i="116"/>
  <c r="H527" i="116" s="1"/>
  <c r="P160" i="116"/>
  <c r="Q160" i="116" s="1"/>
  <c r="J228" i="116"/>
  <c r="J140" i="116"/>
  <c r="K140" i="116" s="1"/>
  <c r="G116" i="116"/>
  <c r="G44" i="116"/>
  <c r="G43" i="116" s="1"/>
  <c r="I92" i="116"/>
  <c r="H22" i="116"/>
  <c r="H302" i="116"/>
  <c r="H16" i="116" s="1"/>
  <c r="O379" i="116"/>
  <c r="G165" i="116"/>
  <c r="H316" i="116"/>
  <c r="H314" i="116" s="1"/>
  <c r="L252" i="116"/>
  <c r="M252" i="116" s="1"/>
  <c r="I209" i="116"/>
  <c r="H556" i="116"/>
  <c r="M103" i="116"/>
  <c r="H257" i="116"/>
  <c r="F510" i="116"/>
  <c r="F569" i="116" s="1"/>
  <c r="G62" i="116"/>
  <c r="G61" i="116" s="1"/>
  <c r="I525" i="116"/>
  <c r="J525" i="116" s="1"/>
  <c r="J413" i="116"/>
  <c r="J409" i="116" s="1"/>
  <c r="H201" i="116"/>
  <c r="I167" i="116"/>
  <c r="I698" i="116"/>
  <c r="G255" i="116"/>
  <c r="L229" i="116"/>
  <c r="I273" i="116"/>
  <c r="J273" i="116" s="1"/>
  <c r="K273" i="116" s="1"/>
  <c r="G15" i="116"/>
  <c r="I531" i="116"/>
  <c r="G516" i="116"/>
  <c r="H517" i="116"/>
  <c r="H232" i="116"/>
  <c r="J233" i="116"/>
  <c r="I328" i="116"/>
  <c r="H326" i="116"/>
  <c r="G85" i="116"/>
  <c r="G20" i="116"/>
  <c r="I342" i="116"/>
  <c r="I482" i="116"/>
  <c r="I480" i="116" s="1"/>
  <c r="I341" i="116"/>
  <c r="I305" i="116"/>
  <c r="L124" i="116"/>
  <c r="K106" i="116"/>
  <c r="H612" i="116"/>
  <c r="I612" i="116" s="1"/>
  <c r="G539" i="116"/>
  <c r="L695" i="116"/>
  <c r="M695" i="116" s="1"/>
  <c r="L317" i="116"/>
  <c r="L656" i="116"/>
  <c r="M656" i="116" s="1"/>
  <c r="N656" i="116" s="1"/>
  <c r="O656" i="116" s="1"/>
  <c r="K607" i="116"/>
  <c r="L425" i="116"/>
  <c r="M425" i="116" s="1"/>
  <c r="N425" i="116" s="1"/>
  <c r="I470" i="116"/>
  <c r="L597" i="116"/>
  <c r="M597" i="116" s="1"/>
  <c r="N597" i="116" s="1"/>
  <c r="O597" i="116" s="1"/>
  <c r="P597" i="116" s="1"/>
  <c r="Q597" i="116" s="1"/>
  <c r="I339" i="116"/>
  <c r="N603" i="116"/>
  <c r="O603" i="116" s="1"/>
  <c r="J522" i="116"/>
  <c r="K522" i="116" s="1"/>
  <c r="L522" i="116" s="1"/>
  <c r="M522" i="116" s="1"/>
  <c r="M568" i="116"/>
  <c r="N568" i="116" s="1"/>
  <c r="O568" i="116" s="1"/>
  <c r="P568" i="116" s="1"/>
  <c r="Q568" i="116" s="1"/>
  <c r="M346" i="116"/>
  <c r="N346" i="116" s="1"/>
  <c r="O346" i="116" s="1"/>
  <c r="P346" i="116" s="1"/>
  <c r="K608" i="116"/>
  <c r="L608" i="116" s="1"/>
  <c r="M608" i="116" s="1"/>
  <c r="N608" i="116" s="1"/>
  <c r="O608" i="116" s="1"/>
  <c r="P608" i="116" s="1"/>
  <c r="Q608" i="116" s="1"/>
  <c r="H653" i="116"/>
  <c r="J123" i="116"/>
  <c r="G688" i="116"/>
  <c r="J544" i="116"/>
  <c r="I514" i="116"/>
  <c r="J514" i="116" s="1"/>
  <c r="H473" i="116"/>
  <c r="K109" i="116"/>
  <c r="L109" i="116" s="1"/>
  <c r="L350" i="116"/>
  <c r="H69" i="116"/>
  <c r="J590" i="116"/>
  <c r="L619" i="116"/>
  <c r="M619" i="116" s="1"/>
  <c r="H276" i="116"/>
  <c r="J277" i="116"/>
  <c r="K277" i="116" s="1"/>
  <c r="K276" i="116" s="1"/>
  <c r="I696" i="116"/>
  <c r="J198" i="116"/>
  <c r="G587" i="116"/>
  <c r="I589" i="116"/>
  <c r="J557" i="116"/>
  <c r="I670" i="116"/>
  <c r="I466" i="116"/>
  <c r="K637" i="116"/>
  <c r="L484" i="116"/>
  <c r="I415" i="116"/>
  <c r="J479" i="116"/>
  <c r="K479" i="116" s="1"/>
  <c r="K475" i="116" s="1"/>
  <c r="H312" i="116"/>
  <c r="I312" i="116" s="1"/>
  <c r="I188" i="116"/>
  <c r="H29" i="116"/>
  <c r="I102" i="116"/>
  <c r="N611" i="116"/>
  <c r="L682" i="116"/>
  <c r="J231" i="116"/>
  <c r="H591" i="116"/>
  <c r="I593" i="116"/>
  <c r="J593" i="116" s="1"/>
  <c r="I450" i="116"/>
  <c r="J700" i="116"/>
  <c r="H275" i="116"/>
  <c r="H272" i="116" s="1"/>
  <c r="G26" i="116"/>
  <c r="H99" i="116"/>
  <c r="I691" i="116"/>
  <c r="K421" i="116"/>
  <c r="L421" i="116" s="1"/>
  <c r="M548" i="116"/>
  <c r="N548" i="116" s="1"/>
  <c r="H698" i="116"/>
  <c r="I417" i="116"/>
  <c r="J417" i="116" s="1"/>
  <c r="K417" i="116" s="1"/>
  <c r="L417" i="116" s="1"/>
  <c r="L240" i="116"/>
  <c r="M240" i="116" s="1"/>
  <c r="N240" i="116" s="1"/>
  <c r="O240" i="116" s="1"/>
  <c r="P240" i="116" s="1"/>
  <c r="Q240" i="116" s="1"/>
  <c r="H567" i="116"/>
  <c r="H565" i="116" s="1"/>
  <c r="J549" i="116"/>
  <c r="I672" i="116"/>
  <c r="J672" i="116" s="1"/>
  <c r="K672" i="116" s="1"/>
  <c r="I131" i="116"/>
  <c r="H668" i="116"/>
  <c r="I668" i="116" s="1"/>
  <c r="I235" i="116"/>
  <c r="J235" i="116" s="1"/>
  <c r="I488" i="116"/>
  <c r="J488" i="116" s="1"/>
  <c r="I393" i="116"/>
  <c r="K601" i="116"/>
  <c r="G18" i="116"/>
  <c r="H689" i="116"/>
  <c r="G684" i="116"/>
  <c r="H685" i="116"/>
  <c r="K386" i="116"/>
  <c r="L386" i="116" s="1"/>
  <c r="J308" i="116"/>
  <c r="G42" i="116"/>
  <c r="G40" i="116" s="1"/>
  <c r="I710" i="116"/>
  <c r="I69" i="116" s="1"/>
  <c r="I253" i="116"/>
  <c r="L478" i="116"/>
  <c r="M478" i="116" s="1"/>
  <c r="N478" i="116" s="1"/>
  <c r="I381" i="116"/>
  <c r="K664" i="116"/>
  <c r="G55" i="116"/>
  <c r="G67" i="116"/>
  <c r="G249" i="116"/>
  <c r="H250" i="116"/>
  <c r="H39" i="116"/>
  <c r="I112" i="116"/>
  <c r="J93" i="116"/>
  <c r="K93" i="116" s="1"/>
  <c r="L93" i="116" s="1"/>
  <c r="J561" i="116"/>
  <c r="J279" i="116"/>
  <c r="H55" i="116"/>
  <c r="G546" i="116"/>
  <c r="H547" i="116"/>
  <c r="H546" i="116" s="1"/>
  <c r="L476" i="116"/>
  <c r="G331" i="116"/>
  <c r="H332" i="116"/>
  <c r="J266" i="116"/>
  <c r="J596" i="116"/>
  <c r="K596" i="116" s="1"/>
  <c r="H280" i="116"/>
  <c r="J542" i="116"/>
  <c r="K543" i="116"/>
  <c r="I423" i="116"/>
  <c r="J424" i="116"/>
  <c r="M526" i="116"/>
  <c r="N526" i="116" s="1"/>
  <c r="O526" i="116" s="1"/>
  <c r="P526" i="116" s="1"/>
  <c r="Q526" i="116" s="1"/>
  <c r="H133" i="116"/>
  <c r="O336" i="116"/>
  <c r="P336" i="116" s="1"/>
  <c r="K351" i="116"/>
  <c r="L351" i="116" s="1"/>
  <c r="H693" i="116"/>
  <c r="F57" i="116"/>
  <c r="H703" i="116"/>
  <c r="H62" i="116" s="1"/>
  <c r="H61" i="116" s="1"/>
  <c r="L605" i="116"/>
  <c r="M605" i="116" s="1"/>
  <c r="M313" i="116"/>
  <c r="K86" i="116"/>
  <c r="N100" i="116"/>
  <c r="O100" i="116" s="1"/>
  <c r="L671" i="116"/>
  <c r="L708" i="116"/>
  <c r="J472" i="116"/>
  <c r="K655" i="116" l="1"/>
  <c r="L655" i="116" s="1"/>
  <c r="I260" i="116"/>
  <c r="J352" i="116"/>
  <c r="L609" i="116"/>
  <c r="K20" i="112"/>
  <c r="K7" i="112" s="1"/>
  <c r="M7" i="112" s="1"/>
  <c r="K8" i="112"/>
  <c r="M8" i="112" s="1"/>
  <c r="N12" i="112"/>
  <c r="O12" i="112" s="1"/>
  <c r="H64" i="116"/>
  <c r="H37" i="116"/>
  <c r="H449" i="116"/>
  <c r="N21" i="112"/>
  <c r="O21" i="112" s="1"/>
  <c r="H704" i="116"/>
  <c r="I705" i="116"/>
  <c r="I64" i="116" s="1"/>
  <c r="K134" i="116"/>
  <c r="K674" i="116"/>
  <c r="L674" i="116" s="1"/>
  <c r="J675" i="116"/>
  <c r="I622" i="116"/>
  <c r="I115" i="116"/>
  <c r="J115" i="116" s="1"/>
  <c r="J113" i="116" s="1"/>
  <c r="H617" i="116"/>
  <c r="H562" i="116"/>
  <c r="I110" i="116"/>
  <c r="I37" i="116" s="1"/>
  <c r="H51" i="116"/>
  <c r="N135" i="116"/>
  <c r="O135" i="116" s="1"/>
  <c r="P135" i="116" s="1"/>
  <c r="J621" i="116"/>
  <c r="J51" i="116" s="1"/>
  <c r="L134" i="116"/>
  <c r="N412" i="116"/>
  <c r="O412" i="116" s="1"/>
  <c r="N18" i="112"/>
  <c r="O18" i="112" s="1"/>
  <c r="M18" i="112"/>
  <c r="K5" i="112"/>
  <c r="M5" i="112" s="1"/>
  <c r="H582" i="116"/>
  <c r="I191" i="116"/>
  <c r="K192" i="116"/>
  <c r="K191" i="116" s="1"/>
  <c r="I157" i="116"/>
  <c r="J157" i="116" s="1"/>
  <c r="M442" i="116"/>
  <c r="N442" i="116" s="1"/>
  <c r="J345" i="116"/>
  <c r="J343" i="116" s="1"/>
  <c r="H658" i="116"/>
  <c r="K677" i="116"/>
  <c r="K675" i="116" s="1"/>
  <c r="I186" i="116"/>
  <c r="I184" i="116" s="1"/>
  <c r="G368" i="116"/>
  <c r="G427" i="116" s="1"/>
  <c r="F11" i="116"/>
  <c r="F70" i="116" s="1"/>
  <c r="G63" i="116"/>
  <c r="J558" i="116"/>
  <c r="K558" i="116" s="1"/>
  <c r="L558" i="116" s="1"/>
  <c r="M558" i="116" s="1"/>
  <c r="N558" i="116" s="1"/>
  <c r="O558" i="116" s="1"/>
  <c r="P558" i="116" s="1"/>
  <c r="Q558" i="116" s="1"/>
  <c r="G226" i="116"/>
  <c r="G285" i="116" s="1"/>
  <c r="M634" i="116"/>
  <c r="N634" i="116" s="1"/>
  <c r="O634" i="116" s="1"/>
  <c r="I39" i="116"/>
  <c r="G17" i="116"/>
  <c r="I56" i="116"/>
  <c r="H56" i="116"/>
  <c r="K271" i="116"/>
  <c r="L271" i="116" s="1"/>
  <c r="M271" i="116" s="1"/>
  <c r="I627" i="116"/>
  <c r="K181" i="116"/>
  <c r="L181" i="116" s="1"/>
  <c r="M181" i="116" s="1"/>
  <c r="N181" i="116" s="1"/>
  <c r="O181" i="116" s="1"/>
  <c r="P181" i="116" s="1"/>
  <c r="Q181" i="116" s="1"/>
  <c r="J541" i="116"/>
  <c r="K541" i="116" s="1"/>
  <c r="L541" i="116" s="1"/>
  <c r="M541" i="116" s="1"/>
  <c r="N541" i="116" s="1"/>
  <c r="O541" i="116" s="1"/>
  <c r="L206" i="116"/>
  <c r="L205" i="116" s="1"/>
  <c r="O537" i="116"/>
  <c r="P537" i="116" s="1"/>
  <c r="Q537" i="116" s="1"/>
  <c r="G47" i="116"/>
  <c r="M701" i="116"/>
  <c r="N701" i="116" s="1"/>
  <c r="O701" i="116" s="1"/>
  <c r="J622" i="116"/>
  <c r="K623" i="116"/>
  <c r="K622" i="116" s="1"/>
  <c r="L315" i="116"/>
  <c r="M315" i="116" s="1"/>
  <c r="N315" i="116" s="1"/>
  <c r="M620" i="116"/>
  <c r="N620" i="116" s="1"/>
  <c r="O620" i="116" s="1"/>
  <c r="P620" i="116" s="1"/>
  <c r="Q620" i="116" s="1"/>
  <c r="G66" i="116"/>
  <c r="K318" i="116"/>
  <c r="L318" i="116" s="1"/>
  <c r="L248" i="116"/>
  <c r="M248" i="116" s="1"/>
  <c r="N248" i="116" s="1"/>
  <c r="O248" i="116" s="1"/>
  <c r="P248" i="116" s="1"/>
  <c r="Q248" i="116" s="1"/>
  <c r="G57" i="116"/>
  <c r="M679" i="116"/>
  <c r="N679" i="116" s="1"/>
  <c r="O679" i="116" s="1"/>
  <c r="P679" i="116" s="1"/>
  <c r="Q679" i="116" s="1"/>
  <c r="I259" i="116"/>
  <c r="H24" i="116"/>
  <c r="I49" i="116"/>
  <c r="O680" i="116"/>
  <c r="P680" i="116" s="1"/>
  <c r="Q680" i="116" s="1"/>
  <c r="J635" i="116"/>
  <c r="J633" i="116" s="1"/>
  <c r="J342" i="116"/>
  <c r="K342" i="116" s="1"/>
  <c r="L342" i="116" s="1"/>
  <c r="M342" i="116" s="1"/>
  <c r="H101" i="116"/>
  <c r="G581" i="116"/>
  <c r="G640" i="116" s="1"/>
  <c r="I14" i="116"/>
  <c r="G439" i="116"/>
  <c r="G498" i="116" s="1"/>
  <c r="O327" i="116"/>
  <c r="P327" i="116" s="1"/>
  <c r="Q327" i="116" s="1"/>
  <c r="N555" i="116"/>
  <c r="O555" i="116" s="1"/>
  <c r="P555" i="116" s="1"/>
  <c r="Q555" i="116" s="1"/>
  <c r="I236" i="116"/>
  <c r="J445" i="116"/>
  <c r="N564" i="116"/>
  <c r="O564" i="116" s="1"/>
  <c r="P564" i="116" s="1"/>
  <c r="Q564" i="116" s="1"/>
  <c r="I176" i="116"/>
  <c r="I32" i="116" s="1"/>
  <c r="G12" i="116"/>
  <c r="J388" i="116"/>
  <c r="K388" i="116" s="1"/>
  <c r="I385" i="116"/>
  <c r="I440" i="116"/>
  <c r="J441" i="116"/>
  <c r="J440" i="116" s="1"/>
  <c r="M538" i="116"/>
  <c r="N538" i="116" s="1"/>
  <c r="O538" i="116" s="1"/>
  <c r="P538" i="116" s="1"/>
  <c r="Q538" i="116" s="1"/>
  <c r="K554" i="116"/>
  <c r="L554" i="116" s="1"/>
  <c r="J191" i="116"/>
  <c r="J418" i="116"/>
  <c r="L321" i="116"/>
  <c r="M321" i="116" s="1"/>
  <c r="N321" i="116" s="1"/>
  <c r="O321" i="116" s="1"/>
  <c r="O242" i="116"/>
  <c r="P242" i="116" s="1"/>
  <c r="Q242" i="116" s="1"/>
  <c r="I334" i="116"/>
  <c r="J636" i="116"/>
  <c r="I422" i="116"/>
  <c r="I104" i="116"/>
  <c r="I101" i="116" s="1"/>
  <c r="H520" i="116"/>
  <c r="J246" i="116"/>
  <c r="K246" i="116" s="1"/>
  <c r="G34" i="116"/>
  <c r="O483" i="116"/>
  <c r="P483" i="116" s="1"/>
  <c r="Q483" i="116" s="1"/>
  <c r="G28" i="116"/>
  <c r="I523" i="116"/>
  <c r="I520" i="116" s="1"/>
  <c r="L639" i="116"/>
  <c r="M639" i="116" s="1"/>
  <c r="N639" i="116" s="1"/>
  <c r="O639" i="116" s="1"/>
  <c r="P639" i="116" s="1"/>
  <c r="Q639" i="116" s="1"/>
  <c r="N170" i="116"/>
  <c r="O170" i="116" s="1"/>
  <c r="P170" i="116" s="1"/>
  <c r="Q170" i="116" s="1"/>
  <c r="K263" i="116"/>
  <c r="L263" i="116" s="1"/>
  <c r="M263" i="116" s="1"/>
  <c r="N263" i="116" s="1"/>
  <c r="L524" i="116"/>
  <c r="M524" i="116" s="1"/>
  <c r="N524" i="116" s="1"/>
  <c r="K352" i="116"/>
  <c r="I165" i="116"/>
  <c r="J467" i="116"/>
  <c r="K467" i="116" s="1"/>
  <c r="K310" i="116"/>
  <c r="L419" i="116"/>
  <c r="I15" i="116"/>
  <c r="J372" i="116"/>
  <c r="K372" i="116" s="1"/>
  <c r="I369" i="116"/>
  <c r="J112" i="116"/>
  <c r="L638" i="116"/>
  <c r="M638" i="116" s="1"/>
  <c r="N638" i="116" s="1"/>
  <c r="O638" i="116" s="1"/>
  <c r="P638" i="116" s="1"/>
  <c r="Q638" i="116" s="1"/>
  <c r="L453" i="116"/>
  <c r="M453" i="116" s="1"/>
  <c r="N453" i="116" s="1"/>
  <c r="O453" i="116" s="1"/>
  <c r="P453" i="116" s="1"/>
  <c r="Q453" i="116" s="1"/>
  <c r="N274" i="116"/>
  <c r="O274" i="116" s="1"/>
  <c r="P274" i="116" s="1"/>
  <c r="Q274" i="116" s="1"/>
  <c r="N252" i="116"/>
  <c r="O252" i="116" s="1"/>
  <c r="G21" i="116"/>
  <c r="N384" i="116"/>
  <c r="O384" i="116" s="1"/>
  <c r="L239" i="116"/>
  <c r="M239" i="116" s="1"/>
  <c r="H130" i="116"/>
  <c r="I201" i="116"/>
  <c r="M528" i="116"/>
  <c r="L141" i="116"/>
  <c r="L352" i="116"/>
  <c r="J201" i="116"/>
  <c r="L687" i="116"/>
  <c r="K488" i="116"/>
  <c r="L488" i="116" s="1"/>
  <c r="G510" i="116"/>
  <c r="G569" i="116" s="1"/>
  <c r="K446" i="116"/>
  <c r="P197" i="116"/>
  <c r="Q197" i="116" s="1"/>
  <c r="L426" i="116"/>
  <c r="M426" i="116" s="1"/>
  <c r="J457" i="116"/>
  <c r="H60" i="116"/>
  <c r="H662" i="116"/>
  <c r="G652" i="116"/>
  <c r="G711" i="116" s="1"/>
  <c r="N522" i="116"/>
  <c r="O522" i="116" s="1"/>
  <c r="P522" i="116" s="1"/>
  <c r="Q522" i="116" s="1"/>
  <c r="I316" i="116"/>
  <c r="I314" i="116" s="1"/>
  <c r="O602" i="116"/>
  <c r="P602" i="116" s="1"/>
  <c r="Q602" i="116" s="1"/>
  <c r="O592" i="116"/>
  <c r="P592" i="116" s="1"/>
  <c r="K202" i="116"/>
  <c r="L202" i="116" s="1"/>
  <c r="M458" i="116"/>
  <c r="N458" i="116" s="1"/>
  <c r="O458" i="116" s="1"/>
  <c r="I631" i="116"/>
  <c r="J632" i="116"/>
  <c r="J584" i="116"/>
  <c r="K584" i="116" s="1"/>
  <c r="O127" i="116"/>
  <c r="P127" i="116" s="1"/>
  <c r="Q127" i="116" s="1"/>
  <c r="K474" i="116"/>
  <c r="K473" i="116" s="1"/>
  <c r="J710" i="116"/>
  <c r="J69" i="116" s="1"/>
  <c r="G84" i="116"/>
  <c r="G143" i="116" s="1"/>
  <c r="K447" i="116"/>
  <c r="L447" i="116" s="1"/>
  <c r="M268" i="116"/>
  <c r="N268" i="116" s="1"/>
  <c r="N267" i="116" s="1"/>
  <c r="K267" i="116"/>
  <c r="N659" i="116"/>
  <c r="I610" i="116"/>
  <c r="K525" i="116"/>
  <c r="L525" i="116" s="1"/>
  <c r="M199" i="116"/>
  <c r="N199" i="116" s="1"/>
  <c r="O497" i="116"/>
  <c r="P497" i="116" s="1"/>
  <c r="Q497" i="116" s="1"/>
  <c r="O548" i="116"/>
  <c r="P548" i="116" s="1"/>
  <c r="Q548" i="116" s="1"/>
  <c r="L596" i="116"/>
  <c r="M596" i="116" s="1"/>
  <c r="N596" i="116" s="1"/>
  <c r="O596" i="116" s="1"/>
  <c r="P596" i="116" s="1"/>
  <c r="Q596" i="116" s="1"/>
  <c r="M109" i="116"/>
  <c r="O461" i="116"/>
  <c r="P461" i="116" s="1"/>
  <c r="Q461" i="116" s="1"/>
  <c r="O529" i="116"/>
  <c r="O496" i="116"/>
  <c r="P496" i="116" s="1"/>
  <c r="Q496" i="116" s="1"/>
  <c r="O444" i="116"/>
  <c r="P444" i="116" s="1"/>
  <c r="Q444" i="116" s="1"/>
  <c r="O180" i="116"/>
  <c r="P180" i="116" s="1"/>
  <c r="Q180" i="116" s="1"/>
  <c r="O370" i="116"/>
  <c r="N108" i="116"/>
  <c r="O410" i="116"/>
  <c r="N618" i="116"/>
  <c r="O618" i="116" s="1"/>
  <c r="J553" i="116"/>
  <c r="I551" i="116"/>
  <c r="M194" i="116"/>
  <c r="N194" i="116" s="1"/>
  <c r="K452" i="116"/>
  <c r="L452" i="116" s="1"/>
  <c r="M452" i="116" s="1"/>
  <c r="N452" i="116" s="1"/>
  <c r="O452" i="116" s="1"/>
  <c r="P452" i="116" s="1"/>
  <c r="Q452" i="116" s="1"/>
  <c r="N407" i="116"/>
  <c r="O407" i="116" s="1"/>
  <c r="P407" i="116" s="1"/>
  <c r="Q407" i="116" s="1"/>
  <c r="L515" i="116"/>
  <c r="M515" i="116" s="1"/>
  <c r="N515" i="116" s="1"/>
  <c r="O515" i="116" s="1"/>
  <c r="P515" i="116" s="1"/>
  <c r="Q515" i="116" s="1"/>
  <c r="M487" i="116"/>
  <c r="N487" i="116" s="1"/>
  <c r="L672" i="116"/>
  <c r="M672" i="116" s="1"/>
  <c r="N672" i="116" s="1"/>
  <c r="O672" i="116" s="1"/>
  <c r="P672" i="116" s="1"/>
  <c r="Q672" i="116" s="1"/>
  <c r="N87" i="116"/>
  <c r="I23" i="116"/>
  <c r="J96" i="116"/>
  <c r="K96" i="116" s="1"/>
  <c r="M421" i="116"/>
  <c r="N421" i="116" s="1"/>
  <c r="N324" i="116"/>
  <c r="O324" i="116" s="1"/>
  <c r="P324" i="116" s="1"/>
  <c r="Q324" i="116" s="1"/>
  <c r="K139" i="116"/>
  <c r="M304" i="116"/>
  <c r="N304" i="116" s="1"/>
  <c r="J423" i="116"/>
  <c r="K424" i="116"/>
  <c r="J560" i="116"/>
  <c r="K593" i="116"/>
  <c r="I29" i="116"/>
  <c r="I414" i="116"/>
  <c r="J415" i="116"/>
  <c r="J196" i="116"/>
  <c r="L277" i="116"/>
  <c r="L276" i="116" s="1"/>
  <c r="Q676" i="116"/>
  <c r="L140" i="116"/>
  <c r="I338" i="116"/>
  <c r="I53" i="116"/>
  <c r="K235" i="116"/>
  <c r="L235" i="116" s="1"/>
  <c r="M235" i="116" s="1"/>
  <c r="N235" i="116" s="1"/>
  <c r="O235" i="116" s="1"/>
  <c r="P235" i="116" s="1"/>
  <c r="Q235" i="116" s="1"/>
  <c r="I517" i="116"/>
  <c r="J517" i="116" s="1"/>
  <c r="I462" i="116"/>
  <c r="K228" i="116"/>
  <c r="J264" i="116"/>
  <c r="J49" i="116" s="1"/>
  <c r="N406" i="116"/>
  <c r="O406" i="116" s="1"/>
  <c r="N313" i="116"/>
  <c r="I207" i="116"/>
  <c r="K521" i="116"/>
  <c r="L521" i="116" s="1"/>
  <c r="I468" i="116"/>
  <c r="P603" i="116"/>
  <c r="Q603" i="116" s="1"/>
  <c r="H615" i="116"/>
  <c r="I616" i="116"/>
  <c r="I55" i="116"/>
  <c r="I125" i="116"/>
  <c r="K694" i="116"/>
  <c r="L694" i="116" s="1"/>
  <c r="N335" i="116"/>
  <c r="O335" i="116" s="1"/>
  <c r="P335" i="116" s="1"/>
  <c r="I707" i="116"/>
  <c r="K283" i="116"/>
  <c r="L283" i="116" s="1"/>
  <c r="J513" i="116"/>
  <c r="J188" i="116"/>
  <c r="K188" i="116" s="1"/>
  <c r="K187" i="116" s="1"/>
  <c r="I27" i="116"/>
  <c r="I133" i="116"/>
  <c r="J133" i="116" s="1"/>
  <c r="M325" i="116"/>
  <c r="N325" i="116" s="1"/>
  <c r="O325" i="116" s="1"/>
  <c r="P325" i="116" s="1"/>
  <c r="Q325" i="116" s="1"/>
  <c r="L530" i="116"/>
  <c r="M530" i="116" s="1"/>
  <c r="K203" i="116"/>
  <c r="L416" i="116"/>
  <c r="M416" i="116" s="1"/>
  <c r="M211" i="116"/>
  <c r="N211" i="116" s="1"/>
  <c r="J614" i="116"/>
  <c r="K614" i="116" s="1"/>
  <c r="N164" i="116"/>
  <c r="O164" i="116" s="1"/>
  <c r="P164" i="116" s="1"/>
  <c r="Q164" i="116" s="1"/>
  <c r="J340" i="116"/>
  <c r="N396" i="116"/>
  <c r="O396" i="116" s="1"/>
  <c r="P396" i="116" s="1"/>
  <c r="Q396" i="116" s="1"/>
  <c r="O270" i="116"/>
  <c r="P270" i="116" s="1"/>
  <c r="Q270" i="116" s="1"/>
  <c r="M386" i="116"/>
  <c r="H688" i="116"/>
  <c r="K590" i="116"/>
  <c r="L349" i="116"/>
  <c r="M124" i="116"/>
  <c r="L306" i="116"/>
  <c r="M306" i="116" s="1"/>
  <c r="N306" i="116" s="1"/>
  <c r="O306" i="116" s="1"/>
  <c r="P306" i="116" s="1"/>
  <c r="Q306" i="116" s="1"/>
  <c r="J681" i="116"/>
  <c r="I178" i="116"/>
  <c r="J179" i="116"/>
  <c r="K309" i="116"/>
  <c r="O478" i="116"/>
  <c r="P478" i="116" s="1"/>
  <c r="Q478" i="116" s="1"/>
  <c r="I473" i="116"/>
  <c r="L394" i="116"/>
  <c r="M394" i="116" s="1"/>
  <c r="N394" i="116" s="1"/>
  <c r="I689" i="116"/>
  <c r="K183" i="116"/>
  <c r="L183" i="116" s="1"/>
  <c r="M183" i="116" s="1"/>
  <c r="N183" i="116" s="1"/>
  <c r="O183" i="116" s="1"/>
  <c r="J518" i="116"/>
  <c r="K408" i="116"/>
  <c r="L408" i="116" s="1"/>
  <c r="M142" i="116"/>
  <c r="N142" i="116" s="1"/>
  <c r="K308" i="116"/>
  <c r="J393" i="116"/>
  <c r="K393" i="116" s="1"/>
  <c r="L692" i="116"/>
  <c r="M692" i="116" s="1"/>
  <c r="N692" i="116" s="1"/>
  <c r="O692" i="116" s="1"/>
  <c r="P692" i="116" s="1"/>
  <c r="Q692" i="116" s="1"/>
  <c r="K413" i="116"/>
  <c r="H54" i="116"/>
  <c r="I269" i="116"/>
  <c r="I54" i="116" s="1"/>
  <c r="K455" i="116"/>
  <c r="I662" i="116"/>
  <c r="J663" i="116"/>
  <c r="M351" i="116"/>
  <c r="N351" i="116" s="1"/>
  <c r="O351" i="116" s="1"/>
  <c r="P351" i="116" s="1"/>
  <c r="M519" i="116"/>
  <c r="N519" i="116" s="1"/>
  <c r="O519" i="116" s="1"/>
  <c r="P519" i="116" s="1"/>
  <c r="Q519" i="116" s="1"/>
  <c r="L204" i="116"/>
  <c r="M204" i="116" s="1"/>
  <c r="N204" i="116" s="1"/>
  <c r="O204" i="116" s="1"/>
  <c r="P204" i="116" s="1"/>
  <c r="Q204" i="116" s="1"/>
  <c r="M387" i="116"/>
  <c r="N387" i="116" s="1"/>
  <c r="O387" i="116" s="1"/>
  <c r="M350" i="116"/>
  <c r="N350" i="116" s="1"/>
  <c r="C11" i="119"/>
  <c r="D11" i="119" s="1"/>
  <c r="L479" i="116"/>
  <c r="M479" i="116" s="1"/>
  <c r="N479" i="116" s="1"/>
  <c r="H35" i="116"/>
  <c r="I22" i="116"/>
  <c r="K95" i="116"/>
  <c r="L95" i="116" s="1"/>
  <c r="M93" i="116"/>
  <c r="N93" i="116" s="1"/>
  <c r="P100" i="116"/>
  <c r="K349" i="116"/>
  <c r="J102" i="116"/>
  <c r="K102" i="116" s="1"/>
  <c r="K323" i="116"/>
  <c r="L323" i="116" s="1"/>
  <c r="M323" i="116" s="1"/>
  <c r="N323" i="116" s="1"/>
  <c r="O323" i="116" s="1"/>
  <c r="P323" i="116" s="1"/>
  <c r="Q323" i="116" s="1"/>
  <c r="J482" i="116"/>
  <c r="K482" i="116" s="1"/>
  <c r="L482" i="116" s="1"/>
  <c r="M482" i="116" s="1"/>
  <c r="N482" i="116" s="1"/>
  <c r="J260" i="116"/>
  <c r="K261" i="116"/>
  <c r="I669" i="116"/>
  <c r="J670" i="116"/>
  <c r="J669" i="116" s="1"/>
  <c r="N512" i="116"/>
  <c r="J668" i="116"/>
  <c r="K668" i="116" s="1"/>
  <c r="J232" i="116"/>
  <c r="H516" i="116"/>
  <c r="I257" i="116"/>
  <c r="I255" i="116" s="1"/>
  <c r="H255" i="116"/>
  <c r="K233" i="116"/>
  <c r="J227" i="116"/>
  <c r="K690" i="116"/>
  <c r="L690" i="116" s="1"/>
  <c r="M690" i="116" s="1"/>
  <c r="N690" i="116" s="1"/>
  <c r="O690" i="116" s="1"/>
  <c r="P690" i="116" s="1"/>
  <c r="Q690" i="116" s="1"/>
  <c r="I401" i="116"/>
  <c r="I400" i="116" s="1"/>
  <c r="K561" i="116"/>
  <c r="K266" i="116"/>
  <c r="M476" i="116"/>
  <c r="H46" i="116"/>
  <c r="H45" i="116" s="1"/>
  <c r="H118" i="116"/>
  <c r="L673" i="116"/>
  <c r="M673" i="116" s="1"/>
  <c r="N673" i="116" s="1"/>
  <c r="G297" i="116"/>
  <c r="G356" i="116" s="1"/>
  <c r="O477" i="116"/>
  <c r="P477" i="116" s="1"/>
  <c r="Q477" i="116" s="1"/>
  <c r="G52" i="116"/>
  <c r="I562" i="116"/>
  <c r="J563" i="116"/>
  <c r="M682" i="116"/>
  <c r="M552" i="116"/>
  <c r="J540" i="116"/>
  <c r="I210" i="116"/>
  <c r="P213" i="116"/>
  <c r="Q213" i="116" s="1"/>
  <c r="J89" i="116"/>
  <c r="P656" i="116"/>
  <c r="Q656" i="116" s="1"/>
  <c r="I402" i="116"/>
  <c r="I397" i="116"/>
  <c r="J398" i="116"/>
  <c r="J171" i="116"/>
  <c r="K171" i="116" s="1"/>
  <c r="H161" i="116"/>
  <c r="I163" i="116"/>
  <c r="J163" i="116" s="1"/>
  <c r="J320" i="116"/>
  <c r="J470" i="116"/>
  <c r="K470" i="116" s="1"/>
  <c r="I693" i="116"/>
  <c r="L395" i="116"/>
  <c r="P443" i="116"/>
  <c r="Q443" i="116" s="1"/>
  <c r="K245" i="116"/>
  <c r="L245" i="116" s="1"/>
  <c r="M609" i="116"/>
  <c r="N609" i="116" s="1"/>
  <c r="O609" i="116" s="1"/>
  <c r="P609" i="116" s="1"/>
  <c r="Q609" i="116" s="1"/>
  <c r="O448" i="116"/>
  <c r="P448" i="116" s="1"/>
  <c r="Q448" i="116" s="1"/>
  <c r="P379" i="116"/>
  <c r="M376" i="116"/>
  <c r="N376" i="116" s="1"/>
  <c r="O376" i="116" s="1"/>
  <c r="P376" i="116" s="1"/>
  <c r="Q376" i="116" s="1"/>
  <c r="L247" i="116"/>
  <c r="K542" i="116"/>
  <c r="L543" i="116"/>
  <c r="M543" i="116" s="1"/>
  <c r="M542" i="116" s="1"/>
  <c r="I280" i="116"/>
  <c r="J280" i="116" s="1"/>
  <c r="N566" i="116"/>
  <c r="H278" i="116"/>
  <c r="K549" i="116"/>
  <c r="I187" i="116"/>
  <c r="K557" i="116"/>
  <c r="L557" i="116" s="1"/>
  <c r="O114" i="116"/>
  <c r="N695" i="116"/>
  <c r="O695" i="116" s="1"/>
  <c r="P695" i="116" s="1"/>
  <c r="Q695" i="116" s="1"/>
  <c r="I326" i="116"/>
  <c r="J328" i="116"/>
  <c r="J92" i="116"/>
  <c r="J90" i="116" s="1"/>
  <c r="M353" i="116"/>
  <c r="N353" i="116" s="1"/>
  <c r="H33" i="116"/>
  <c r="I567" i="116"/>
  <c r="I565" i="116" s="1"/>
  <c r="K200" i="116"/>
  <c r="I302" i="116"/>
  <c r="I298" i="116" s="1"/>
  <c r="I329" i="116"/>
  <c r="J330" i="116"/>
  <c r="I582" i="116"/>
  <c r="I281" i="116"/>
  <c r="L697" i="116"/>
  <c r="M697" i="116" s="1"/>
  <c r="N697" i="116" s="1"/>
  <c r="O697" i="116" s="1"/>
  <c r="P697" i="116" s="1"/>
  <c r="Q697" i="116" s="1"/>
  <c r="P158" i="116"/>
  <c r="Q158" i="116" s="1"/>
  <c r="J182" i="116"/>
  <c r="K182" i="116" s="1"/>
  <c r="L193" i="116"/>
  <c r="M193" i="116" s="1"/>
  <c r="N193" i="116" s="1"/>
  <c r="O193" i="116" s="1"/>
  <c r="P193" i="116" s="1"/>
  <c r="Q193" i="116" s="1"/>
  <c r="C8" i="119"/>
  <c r="I119" i="116"/>
  <c r="J119" i="116" s="1"/>
  <c r="M173" i="116"/>
  <c r="J666" i="116"/>
  <c r="K666" i="116" s="1"/>
  <c r="H116" i="116"/>
  <c r="H44" i="116"/>
  <c r="H43" i="116" s="1"/>
  <c r="I117" i="116"/>
  <c r="J612" i="116"/>
  <c r="J610" i="116" s="1"/>
  <c r="L493" i="116"/>
  <c r="M493" i="116" s="1"/>
  <c r="N493" i="116" s="1"/>
  <c r="I491" i="116"/>
  <c r="J492" i="116"/>
  <c r="M667" i="116"/>
  <c r="N667" i="116" s="1"/>
  <c r="O667" i="116" s="1"/>
  <c r="P667" i="116" s="1"/>
  <c r="Q667" i="116" s="1"/>
  <c r="K185" i="116"/>
  <c r="L185" i="116" s="1"/>
  <c r="H27" i="116"/>
  <c r="H369" i="116"/>
  <c r="H15" i="116"/>
  <c r="I378" i="116"/>
  <c r="J131" i="116"/>
  <c r="K131" i="116" s="1"/>
  <c r="I661" i="116"/>
  <c r="L284" i="116"/>
  <c r="M91" i="116"/>
  <c r="J209" i="116"/>
  <c r="K209" i="116" s="1"/>
  <c r="L138" i="116"/>
  <c r="M463" i="116"/>
  <c r="H400" i="116"/>
  <c r="M126" i="116"/>
  <c r="I232" i="116"/>
  <c r="N605" i="116"/>
  <c r="O605" i="116" s="1"/>
  <c r="H404" i="116"/>
  <c r="H48" i="116"/>
  <c r="I405" i="116"/>
  <c r="J405" i="116" s="1"/>
  <c r="H494" i="116"/>
  <c r="I533" i="116"/>
  <c r="J534" i="116"/>
  <c r="J312" i="116"/>
  <c r="K312" i="116" s="1"/>
  <c r="L312" i="116" s="1"/>
  <c r="M312" i="116" s="1"/>
  <c r="N312" i="116" s="1"/>
  <c r="O312" i="116" s="1"/>
  <c r="P312" i="116" s="1"/>
  <c r="Q312" i="116" s="1"/>
  <c r="J466" i="116"/>
  <c r="J485" i="116"/>
  <c r="H65" i="116"/>
  <c r="I598" i="116"/>
  <c r="H68" i="116"/>
  <c r="H66" i="116" s="1"/>
  <c r="J128" i="116"/>
  <c r="K97" i="116"/>
  <c r="K231" i="116"/>
  <c r="L231" i="116" s="1"/>
  <c r="M231" i="116" s="1"/>
  <c r="N231" i="116" s="1"/>
  <c r="O231" i="116" s="1"/>
  <c r="P231" i="116" s="1"/>
  <c r="Q231" i="116" s="1"/>
  <c r="K122" i="116"/>
  <c r="M655" i="116"/>
  <c r="N655" i="116" s="1"/>
  <c r="O655" i="116" s="1"/>
  <c r="P655" i="116" s="1"/>
  <c r="Q655" i="116" s="1"/>
  <c r="J237" i="116"/>
  <c r="J282" i="116"/>
  <c r="L175" i="116"/>
  <c r="I51" i="116"/>
  <c r="L322" i="116"/>
  <c r="M319" i="116"/>
  <c r="N319" i="116" s="1"/>
  <c r="O319" i="116" s="1"/>
  <c r="P319" i="116" s="1"/>
  <c r="Q319" i="116" s="1"/>
  <c r="L86" i="116"/>
  <c r="J253" i="116"/>
  <c r="K253" i="116" s="1"/>
  <c r="L253" i="116" s="1"/>
  <c r="M253" i="116" s="1"/>
  <c r="J589" i="116"/>
  <c r="J587" i="116" s="1"/>
  <c r="I587" i="116"/>
  <c r="J471" i="116"/>
  <c r="K472" i="116"/>
  <c r="K471" i="116" s="1"/>
  <c r="H702" i="116"/>
  <c r="I703" i="116"/>
  <c r="I702" i="116" s="1"/>
  <c r="M105" i="116"/>
  <c r="L664" i="116"/>
  <c r="M664" i="116" s="1"/>
  <c r="N664" i="116" s="1"/>
  <c r="O664" i="116" s="1"/>
  <c r="P664" i="116" s="1"/>
  <c r="Q664" i="116" s="1"/>
  <c r="I547" i="116"/>
  <c r="K279" i="116"/>
  <c r="L279" i="116" s="1"/>
  <c r="M279" i="116" s="1"/>
  <c r="I58" i="116"/>
  <c r="L273" i="116"/>
  <c r="M417" i="116"/>
  <c r="N417" i="116" s="1"/>
  <c r="J691" i="116"/>
  <c r="K691" i="116" s="1"/>
  <c r="I303" i="116"/>
  <c r="I275" i="116"/>
  <c r="I272" i="116" s="1"/>
  <c r="I591" i="116"/>
  <c r="K636" i="116"/>
  <c r="L637" i="116"/>
  <c r="L607" i="116"/>
  <c r="M607" i="116" s="1"/>
  <c r="N607" i="116" s="1"/>
  <c r="O607" i="116" s="1"/>
  <c r="H610" i="116"/>
  <c r="M98" i="116"/>
  <c r="N98" i="116" s="1"/>
  <c r="M484" i="116"/>
  <c r="N484" i="116" s="1"/>
  <c r="N583" i="116"/>
  <c r="O583" i="116" s="1"/>
  <c r="I539" i="116"/>
  <c r="I243" i="116"/>
  <c r="I489" i="116"/>
  <c r="K490" i="116"/>
  <c r="N251" i="116"/>
  <c r="O251" i="116" s="1"/>
  <c r="P251" i="116" s="1"/>
  <c r="Q251" i="116" s="1"/>
  <c r="L481" i="116"/>
  <c r="J120" i="116"/>
  <c r="J300" i="116"/>
  <c r="K300" i="116" s="1"/>
  <c r="K380" i="116"/>
  <c r="L177" i="116"/>
  <c r="M177" i="116" s="1"/>
  <c r="I265" i="116"/>
  <c r="I262" i="116" s="1"/>
  <c r="H50" i="116"/>
  <c r="H18" i="116"/>
  <c r="H17" i="116" s="1"/>
  <c r="L5" i="112"/>
  <c r="N10" i="112"/>
  <c r="O10" i="112" s="1"/>
  <c r="L8" i="112"/>
  <c r="J696" i="116"/>
  <c r="L129" i="116"/>
  <c r="K123" i="116"/>
  <c r="J698" i="116"/>
  <c r="L699" i="116"/>
  <c r="M317" i="116"/>
  <c r="N317" i="116" s="1"/>
  <c r="O317" i="116" s="1"/>
  <c r="P317" i="116" s="1"/>
  <c r="Q317" i="116" s="1"/>
  <c r="L588" i="116"/>
  <c r="I606" i="116"/>
  <c r="I604" i="116" s="1"/>
  <c r="H604" i="116"/>
  <c r="J591" i="116"/>
  <c r="O313" i="116"/>
  <c r="P313" i="116" s="1"/>
  <c r="Q313" i="116" s="1"/>
  <c r="L683" i="116"/>
  <c r="L681" i="116" s="1"/>
  <c r="K371" i="116"/>
  <c r="L371" i="116" s="1"/>
  <c r="K347" i="116"/>
  <c r="L348" i="116"/>
  <c r="L347" i="116" s="1"/>
  <c r="J167" i="116"/>
  <c r="M708" i="116"/>
  <c r="K514" i="116"/>
  <c r="L514" i="116" s="1"/>
  <c r="M514" i="116" s="1"/>
  <c r="N514" i="116" s="1"/>
  <c r="O514" i="116" s="1"/>
  <c r="P514" i="116" s="1"/>
  <c r="Q514" i="116" s="1"/>
  <c r="H331" i="116"/>
  <c r="I332" i="116"/>
  <c r="I331" i="116" s="1"/>
  <c r="H249" i="116"/>
  <c r="I250" i="116"/>
  <c r="I249" i="116" s="1"/>
  <c r="H684" i="116"/>
  <c r="I685" i="116"/>
  <c r="I684" i="116" s="1"/>
  <c r="L601" i="116"/>
  <c r="M601" i="116" s="1"/>
  <c r="M277" i="116"/>
  <c r="M276" i="116" s="1"/>
  <c r="J341" i="116"/>
  <c r="K341" i="116" s="1"/>
  <c r="L341" i="116" s="1"/>
  <c r="J531" i="116"/>
  <c r="K531" i="116" s="1"/>
  <c r="L531" i="116" s="1"/>
  <c r="M229" i="116"/>
  <c r="N229" i="116" s="1"/>
  <c r="O229" i="116" s="1"/>
  <c r="M671" i="116"/>
  <c r="N671" i="116" s="1"/>
  <c r="O671" i="116" s="1"/>
  <c r="P671" i="116" s="1"/>
  <c r="Q671" i="116" s="1"/>
  <c r="J139" i="116"/>
  <c r="I532" i="116"/>
  <c r="I527" i="116" s="1"/>
  <c r="L212" i="116"/>
  <c r="L210" i="116" s="1"/>
  <c r="M355" i="116"/>
  <c r="N355" i="116" s="1"/>
  <c r="O355" i="116" s="1"/>
  <c r="P355" i="116" s="1"/>
  <c r="Q355" i="116" s="1"/>
  <c r="H298" i="116"/>
  <c r="M344" i="116"/>
  <c r="N344" i="116" s="1"/>
  <c r="O344" i="116" s="1"/>
  <c r="N600" i="116"/>
  <c r="O600" i="116" s="1"/>
  <c r="P600" i="116" s="1"/>
  <c r="Q600" i="116" s="1"/>
  <c r="H391" i="116"/>
  <c r="I392" i="116"/>
  <c r="K469" i="116"/>
  <c r="J189" i="116"/>
  <c r="K190" i="116"/>
  <c r="H440" i="116"/>
  <c r="H439" i="116" s="1"/>
  <c r="O611" i="116"/>
  <c r="H25" i="116"/>
  <c r="I311" i="116"/>
  <c r="H307" i="116"/>
  <c r="H36" i="116"/>
  <c r="I374" i="116"/>
  <c r="J375" i="116"/>
  <c r="J374" i="116" s="1"/>
  <c r="H42" i="116"/>
  <c r="H40" i="116" s="1"/>
  <c r="L629" i="116"/>
  <c r="M629" i="116" s="1"/>
  <c r="N629" i="116" s="1"/>
  <c r="O629" i="116" s="1"/>
  <c r="P629" i="116" s="1"/>
  <c r="Q629" i="116" s="1"/>
  <c r="L234" i="116"/>
  <c r="M234" i="116" s="1"/>
  <c r="N234" i="116" s="1"/>
  <c r="J535" i="116"/>
  <c r="K535" i="116" s="1"/>
  <c r="O111" i="116"/>
  <c r="G155" i="116"/>
  <c r="G214" i="116" s="1"/>
  <c r="I445" i="116"/>
  <c r="L301" i="116"/>
  <c r="M301" i="116" s="1"/>
  <c r="N301" i="116" s="1"/>
  <c r="O301" i="116" s="1"/>
  <c r="I653" i="116"/>
  <c r="J654" i="116"/>
  <c r="M411" i="116"/>
  <c r="N411" i="116" s="1"/>
  <c r="I41" i="116"/>
  <c r="J381" i="116"/>
  <c r="I495" i="116"/>
  <c r="N256" i="116"/>
  <c r="H165" i="116"/>
  <c r="O425" i="116"/>
  <c r="P425" i="116" s="1"/>
  <c r="I38" i="116"/>
  <c r="H26" i="116"/>
  <c r="I99" i="116"/>
  <c r="J99" i="116" s="1"/>
  <c r="K700" i="116"/>
  <c r="L700" i="116" s="1"/>
  <c r="I449" i="116"/>
  <c r="J450" i="116"/>
  <c r="J449" i="116" s="1"/>
  <c r="J475" i="116"/>
  <c r="K198" i="116"/>
  <c r="J276" i="116"/>
  <c r="N619" i="116"/>
  <c r="O619" i="116" s="1"/>
  <c r="P619" i="116" s="1"/>
  <c r="Q619" i="116" s="1"/>
  <c r="L106" i="116"/>
  <c r="M106" i="116" s="1"/>
  <c r="J305" i="116"/>
  <c r="H94" i="116"/>
  <c r="N103" i="116"/>
  <c r="K208" i="116"/>
  <c r="J104" i="116"/>
  <c r="H172" i="116"/>
  <c r="H30" i="116"/>
  <c r="I174" i="116"/>
  <c r="L88" i="116"/>
  <c r="Q137" i="116"/>
  <c r="K377" i="116"/>
  <c r="L377" i="116" s="1"/>
  <c r="H551" i="116"/>
  <c r="O244" i="116"/>
  <c r="M486" i="116"/>
  <c r="N486" i="116" s="1"/>
  <c r="I485" i="116"/>
  <c r="I511" i="116"/>
  <c r="J403" i="116"/>
  <c r="J402" i="116" s="1"/>
  <c r="H14" i="116"/>
  <c r="J339" i="116"/>
  <c r="J709" i="116"/>
  <c r="H707" i="116"/>
  <c r="L162" i="116"/>
  <c r="H13" i="116"/>
  <c r="K454" i="116"/>
  <c r="L454" i="116" s="1"/>
  <c r="J627" i="116"/>
  <c r="K628" i="116"/>
  <c r="L628" i="116" s="1"/>
  <c r="L166" i="116"/>
  <c r="K544" i="116"/>
  <c r="L545" i="116"/>
  <c r="K121" i="116"/>
  <c r="J599" i="116"/>
  <c r="H23" i="116"/>
  <c r="H59" i="116"/>
  <c r="I132" i="116"/>
  <c r="H533" i="116"/>
  <c r="J210" i="116"/>
  <c r="J347" i="116"/>
  <c r="K299" i="116"/>
  <c r="I90" i="116"/>
  <c r="J586" i="116"/>
  <c r="N8" i="112" l="1"/>
  <c r="O8" i="112" s="1"/>
  <c r="N134" i="116"/>
  <c r="N5" i="112"/>
  <c r="O5" i="112" s="1"/>
  <c r="N20" i="112"/>
  <c r="O20" i="112" s="1"/>
  <c r="M20" i="112"/>
  <c r="K16" i="112"/>
  <c r="M16" i="112" s="1"/>
  <c r="N239" i="116"/>
  <c r="O239" i="116" s="1"/>
  <c r="P239" i="116" s="1"/>
  <c r="Q239" i="116" s="1"/>
  <c r="K485" i="116"/>
  <c r="H63" i="116"/>
  <c r="I31" i="116"/>
  <c r="M674" i="116"/>
  <c r="N674" i="116" s="1"/>
  <c r="O674" i="116" s="1"/>
  <c r="K115" i="116"/>
  <c r="I107" i="116"/>
  <c r="L584" i="116"/>
  <c r="M584" i="116" s="1"/>
  <c r="J186" i="116"/>
  <c r="J184" i="116" s="1"/>
  <c r="N7" i="112"/>
  <c r="O7" i="112" s="1"/>
  <c r="I704" i="116"/>
  <c r="J705" i="116"/>
  <c r="J64" i="116" s="1"/>
  <c r="H52" i="116"/>
  <c r="I113" i="116"/>
  <c r="L677" i="116"/>
  <c r="M677" i="116" s="1"/>
  <c r="M675" i="116" s="1"/>
  <c r="J369" i="116"/>
  <c r="J617" i="116"/>
  <c r="J176" i="116"/>
  <c r="K176" i="116" s="1"/>
  <c r="J110" i="116"/>
  <c r="J107" i="116" s="1"/>
  <c r="K621" i="116"/>
  <c r="L621" i="116" s="1"/>
  <c r="M621" i="116" s="1"/>
  <c r="M617" i="116" s="1"/>
  <c r="J15" i="116"/>
  <c r="P412" i="116"/>
  <c r="Q412" i="116" s="1"/>
  <c r="J556" i="116"/>
  <c r="M206" i="116"/>
  <c r="N206" i="116" s="1"/>
  <c r="N205" i="116" s="1"/>
  <c r="L192" i="116"/>
  <c r="L191" i="116" s="1"/>
  <c r="P384" i="116"/>
  <c r="Q384" i="116" s="1"/>
  <c r="O442" i="116"/>
  <c r="P442" i="116" s="1"/>
  <c r="Q442" i="116" s="1"/>
  <c r="J243" i="116"/>
  <c r="I13" i="116"/>
  <c r="K635" i="116"/>
  <c r="K633" i="116" s="1"/>
  <c r="K710" i="116"/>
  <c r="L710" i="116" s="1"/>
  <c r="K345" i="116"/>
  <c r="K343" i="116" s="1"/>
  <c r="I156" i="116"/>
  <c r="J302" i="116"/>
  <c r="J298" i="116" s="1"/>
  <c r="J316" i="116"/>
  <c r="K316" i="116" s="1"/>
  <c r="K441" i="116"/>
  <c r="K440" i="116" s="1"/>
  <c r="J39" i="116"/>
  <c r="J523" i="116"/>
  <c r="K523" i="116" s="1"/>
  <c r="L523" i="116" s="1"/>
  <c r="M523" i="116" s="1"/>
  <c r="N523" i="116" s="1"/>
  <c r="O523" i="116" s="1"/>
  <c r="P523" i="116" s="1"/>
  <c r="Q523" i="116" s="1"/>
  <c r="H57" i="116"/>
  <c r="P406" i="116"/>
  <c r="Q406" i="116" s="1"/>
  <c r="K112" i="116"/>
  <c r="L112" i="116" s="1"/>
  <c r="M112" i="116" s="1"/>
  <c r="N112" i="116" s="1"/>
  <c r="I24" i="116"/>
  <c r="O482" i="116"/>
  <c r="P482" i="116" s="1"/>
  <c r="Q482" i="116" s="1"/>
  <c r="P634" i="116"/>
  <c r="Q634" i="116" s="1"/>
  <c r="J480" i="116"/>
  <c r="L623" i="116"/>
  <c r="M623" i="116" s="1"/>
  <c r="M622" i="116" s="1"/>
  <c r="O673" i="116"/>
  <c r="P673" i="116" s="1"/>
  <c r="Q673" i="116" s="1"/>
  <c r="H652" i="116"/>
  <c r="H711" i="116" s="1"/>
  <c r="M525" i="116"/>
  <c r="N525" i="116" s="1"/>
  <c r="O525" i="116" s="1"/>
  <c r="N271" i="116"/>
  <c r="O271" i="116" s="1"/>
  <c r="P271" i="116" s="1"/>
  <c r="Q271" i="116" s="1"/>
  <c r="M348" i="116"/>
  <c r="M347" i="116" s="1"/>
  <c r="K56" i="116"/>
  <c r="J56" i="116"/>
  <c r="P701" i="116"/>
  <c r="Q701" i="116" s="1"/>
  <c r="P301" i="116"/>
  <c r="Q301" i="116" s="1"/>
  <c r="M318" i="116"/>
  <c r="N318" i="116" s="1"/>
  <c r="I18" i="116"/>
  <c r="K468" i="116"/>
  <c r="I258" i="116"/>
  <c r="J259" i="116"/>
  <c r="L668" i="116"/>
  <c r="M668" i="116" s="1"/>
  <c r="K613" i="116"/>
  <c r="L614" i="116"/>
  <c r="L613" i="116" s="1"/>
  <c r="K612" i="116"/>
  <c r="K610" i="116" s="1"/>
  <c r="I19" i="116"/>
  <c r="L474" i="116"/>
  <c r="L473" i="116" s="1"/>
  <c r="L388" i="116"/>
  <c r="L385" i="116" s="1"/>
  <c r="K385" i="116"/>
  <c r="L470" i="116"/>
  <c r="M470" i="116" s="1"/>
  <c r="N470" i="116" s="1"/>
  <c r="O470" i="116" s="1"/>
  <c r="P470" i="116" s="1"/>
  <c r="Q470" i="116" s="1"/>
  <c r="H226" i="116"/>
  <c r="H285" i="116" s="1"/>
  <c r="J468" i="116"/>
  <c r="P252" i="116"/>
  <c r="Q252" i="116" s="1"/>
  <c r="J385" i="116"/>
  <c r="L246" i="116"/>
  <c r="M246" i="116" s="1"/>
  <c r="N246" i="116" s="1"/>
  <c r="O246" i="116" s="1"/>
  <c r="P246" i="116" s="1"/>
  <c r="Q246" i="116" s="1"/>
  <c r="O479" i="116"/>
  <c r="P479" i="116" s="1"/>
  <c r="Q479" i="116" s="1"/>
  <c r="M475" i="116"/>
  <c r="N530" i="116"/>
  <c r="O530" i="116" s="1"/>
  <c r="P530" i="116" s="1"/>
  <c r="Q530" i="116" s="1"/>
  <c r="L627" i="116"/>
  <c r="L475" i="116"/>
  <c r="M554" i="116"/>
  <c r="N554" i="116" s="1"/>
  <c r="H28" i="116"/>
  <c r="H84" i="116"/>
  <c r="H143" i="116" s="1"/>
  <c r="J422" i="116"/>
  <c r="K422" i="116" s="1"/>
  <c r="K420" i="116" s="1"/>
  <c r="I420" i="116"/>
  <c r="I333" i="116"/>
  <c r="J334" i="116"/>
  <c r="N177" i="116"/>
  <c r="O177" i="116" s="1"/>
  <c r="P177" i="116" s="1"/>
  <c r="Q177" i="116" s="1"/>
  <c r="K556" i="116"/>
  <c r="O194" i="116"/>
  <c r="P194" i="116" s="1"/>
  <c r="Q194" i="116" s="1"/>
  <c r="G11" i="116"/>
  <c r="G70" i="116" s="1"/>
  <c r="M349" i="116"/>
  <c r="K375" i="116"/>
  <c r="L375" i="116" s="1"/>
  <c r="L374" i="116" s="1"/>
  <c r="O199" i="116"/>
  <c r="P199" i="116" s="1"/>
  <c r="Q199" i="116" s="1"/>
  <c r="J516" i="116"/>
  <c r="L418" i="116"/>
  <c r="H155" i="116"/>
  <c r="H214" i="116" s="1"/>
  <c r="M419" i="116"/>
  <c r="N419" i="116" s="1"/>
  <c r="N418" i="116" s="1"/>
  <c r="L556" i="116"/>
  <c r="H581" i="116"/>
  <c r="H640" i="116" s="1"/>
  <c r="O417" i="116"/>
  <c r="P417" i="116" s="1"/>
  <c r="Q417" i="116" s="1"/>
  <c r="L310" i="116"/>
  <c r="M310" i="116" s="1"/>
  <c r="N310" i="116" s="1"/>
  <c r="O310" i="116" s="1"/>
  <c r="P310" i="116" s="1"/>
  <c r="Q310" i="116" s="1"/>
  <c r="J606" i="116"/>
  <c r="J36" i="116" s="1"/>
  <c r="L467" i="116"/>
  <c r="M467" i="116" s="1"/>
  <c r="P321" i="116"/>
  <c r="Q321" i="116" s="1"/>
  <c r="L300" i="116"/>
  <c r="M300" i="116" s="1"/>
  <c r="J269" i="116"/>
  <c r="K269" i="116" s="1"/>
  <c r="L372" i="116"/>
  <c r="M372" i="116" s="1"/>
  <c r="K27" i="116"/>
  <c r="L171" i="116"/>
  <c r="M171" i="116" s="1"/>
  <c r="H21" i="116"/>
  <c r="P607" i="116"/>
  <c r="Q607" i="116" s="1"/>
  <c r="J703" i="116"/>
  <c r="K703" i="116" s="1"/>
  <c r="M447" i="116"/>
  <c r="N447" i="116" s="1"/>
  <c r="M141" i="116"/>
  <c r="J207" i="116"/>
  <c r="K457" i="116"/>
  <c r="J456" i="116"/>
  <c r="K445" i="116"/>
  <c r="L446" i="116"/>
  <c r="L686" i="116"/>
  <c r="N528" i="116"/>
  <c r="O528" i="116" s="1"/>
  <c r="P528" i="116" s="1"/>
  <c r="Q528" i="116" s="1"/>
  <c r="J567" i="116"/>
  <c r="J565" i="116" s="1"/>
  <c r="J378" i="116"/>
  <c r="J401" i="116"/>
  <c r="J400" i="116" s="1"/>
  <c r="K670" i="116"/>
  <c r="L670" i="116" s="1"/>
  <c r="O487" i="116"/>
  <c r="P487" i="116" s="1"/>
  <c r="Q487" i="116" s="1"/>
  <c r="J631" i="116"/>
  <c r="K632" i="116"/>
  <c r="N601" i="116"/>
  <c r="O601" i="116" s="1"/>
  <c r="P601" i="116" s="1"/>
  <c r="Q601" i="116" s="1"/>
  <c r="M202" i="116"/>
  <c r="N202" i="116" s="1"/>
  <c r="I439" i="116"/>
  <c r="N342" i="116"/>
  <c r="O342" i="116" s="1"/>
  <c r="P342" i="116" s="1"/>
  <c r="M267" i="116"/>
  <c r="O268" i="116"/>
  <c r="P458" i="116"/>
  <c r="Q458" i="116" s="1"/>
  <c r="N426" i="116"/>
  <c r="I62" i="116"/>
  <c r="I61" i="116" s="1"/>
  <c r="O524" i="116"/>
  <c r="P524" i="116" s="1"/>
  <c r="Q524" i="116" s="1"/>
  <c r="L472" i="116"/>
  <c r="L471" i="116" s="1"/>
  <c r="K589" i="116"/>
  <c r="K587" i="116" s="1"/>
  <c r="H510" i="116"/>
  <c r="H569" i="116" s="1"/>
  <c r="M687" i="116"/>
  <c r="J404" i="116"/>
  <c r="L666" i="116"/>
  <c r="M666" i="116" s="1"/>
  <c r="N666" i="116" s="1"/>
  <c r="O666" i="116" s="1"/>
  <c r="P666" i="116" s="1"/>
  <c r="Q666" i="116" s="1"/>
  <c r="M408" i="116"/>
  <c r="N408" i="116" s="1"/>
  <c r="O408" i="116" s="1"/>
  <c r="O493" i="116"/>
  <c r="P493" i="116" s="1"/>
  <c r="Q493" i="116" s="1"/>
  <c r="J161" i="116"/>
  <c r="M694" i="116"/>
  <c r="N694" i="116" s="1"/>
  <c r="P605" i="116"/>
  <c r="L131" i="116"/>
  <c r="O421" i="116"/>
  <c r="P421" i="116" s="1"/>
  <c r="M377" i="116"/>
  <c r="N377" i="116" s="1"/>
  <c r="M700" i="116"/>
  <c r="N700" i="116" s="1"/>
  <c r="O700" i="116" s="1"/>
  <c r="P700" i="116" s="1"/>
  <c r="Q700" i="116" s="1"/>
  <c r="O411" i="116"/>
  <c r="P411" i="116" s="1"/>
  <c r="Q411" i="116" s="1"/>
  <c r="K280" i="116"/>
  <c r="L280" i="116" s="1"/>
  <c r="L278" i="116" s="1"/>
  <c r="J278" i="116"/>
  <c r="O211" i="116"/>
  <c r="M371" i="116"/>
  <c r="O142" i="116"/>
  <c r="P142" i="116" s="1"/>
  <c r="O486" i="116"/>
  <c r="O93" i="116"/>
  <c r="O315" i="116"/>
  <c r="P315" i="116" s="1"/>
  <c r="I25" i="116"/>
  <c r="J311" i="116"/>
  <c r="I307" i="116"/>
  <c r="P611" i="116"/>
  <c r="K696" i="116"/>
  <c r="K693" i="116" s="1"/>
  <c r="N105" i="116"/>
  <c r="O105" i="116" s="1"/>
  <c r="J55" i="116"/>
  <c r="J125" i="116"/>
  <c r="K128" i="116"/>
  <c r="H368" i="116"/>
  <c r="H427" i="116" s="1"/>
  <c r="N173" i="116"/>
  <c r="L542" i="116"/>
  <c r="N543" i="116"/>
  <c r="J18" i="116"/>
  <c r="O234" i="116"/>
  <c r="P234" i="116" s="1"/>
  <c r="Q234" i="116" s="1"/>
  <c r="Q100" i="116"/>
  <c r="H34" i="116"/>
  <c r="L455" i="116"/>
  <c r="M455" i="116" s="1"/>
  <c r="N455" i="116" s="1"/>
  <c r="K320" i="116"/>
  <c r="J613" i="116"/>
  <c r="L691" i="116"/>
  <c r="M691" i="116" s="1"/>
  <c r="N691" i="116" s="1"/>
  <c r="O691" i="116" s="1"/>
  <c r="P691" i="116" s="1"/>
  <c r="Q691" i="116" s="1"/>
  <c r="P529" i="116"/>
  <c r="H12" i="116"/>
  <c r="J338" i="116"/>
  <c r="K339" i="116"/>
  <c r="J53" i="116"/>
  <c r="M88" i="116"/>
  <c r="N88" i="116" s="1"/>
  <c r="N106" i="116"/>
  <c r="O106" i="116" s="1"/>
  <c r="P106" i="116" s="1"/>
  <c r="I391" i="116"/>
  <c r="O103" i="116"/>
  <c r="P103" i="116" s="1"/>
  <c r="I494" i="116"/>
  <c r="J495" i="116"/>
  <c r="I67" i="116"/>
  <c r="J653" i="116"/>
  <c r="K654" i="116"/>
  <c r="K653" i="116" s="1"/>
  <c r="H297" i="116"/>
  <c r="H356" i="116" s="1"/>
  <c r="L636" i="116"/>
  <c r="M637" i="116"/>
  <c r="K133" i="116"/>
  <c r="L122" i="116"/>
  <c r="K534" i="116"/>
  <c r="M284" i="116"/>
  <c r="N284" i="116" s="1"/>
  <c r="N349" i="116"/>
  <c r="O350" i="116"/>
  <c r="O349" i="116" s="1"/>
  <c r="I116" i="116"/>
  <c r="I44" i="116"/>
  <c r="I43" i="116" s="1"/>
  <c r="J117" i="116"/>
  <c r="D8" i="119"/>
  <c r="D6" i="119" s="1"/>
  <c r="C6" i="119"/>
  <c r="J693" i="116"/>
  <c r="I68" i="116"/>
  <c r="K381" i="116"/>
  <c r="L381" i="116" s="1"/>
  <c r="M381" i="116" s="1"/>
  <c r="N381" i="116" s="1"/>
  <c r="O381" i="116" s="1"/>
  <c r="P381" i="116" s="1"/>
  <c r="Q381" i="116" s="1"/>
  <c r="I42" i="116"/>
  <c r="I40" i="116" s="1"/>
  <c r="P387" i="116"/>
  <c r="Q387" i="116" s="1"/>
  <c r="K409" i="116"/>
  <c r="L413" i="116"/>
  <c r="I688" i="116"/>
  <c r="M683" i="116"/>
  <c r="N683" i="116" s="1"/>
  <c r="O683" i="116" s="1"/>
  <c r="P683" i="116" s="1"/>
  <c r="Q683" i="116" s="1"/>
  <c r="K340" i="116"/>
  <c r="L340" i="116" s="1"/>
  <c r="M340" i="116" s="1"/>
  <c r="N340" i="116" s="1"/>
  <c r="L96" i="116"/>
  <c r="O87" i="116"/>
  <c r="P87" i="116" s="1"/>
  <c r="O108" i="116"/>
  <c r="L535" i="116"/>
  <c r="M535" i="116" s="1"/>
  <c r="N535" i="116" s="1"/>
  <c r="O535" i="116" s="1"/>
  <c r="P535" i="116" s="1"/>
  <c r="Q535" i="116" s="1"/>
  <c r="I59" i="116"/>
  <c r="J132" i="116"/>
  <c r="L544" i="116"/>
  <c r="M545" i="116"/>
  <c r="K627" i="116"/>
  <c r="M628" i="116"/>
  <c r="M454" i="116"/>
  <c r="N454" i="116" s="1"/>
  <c r="O454" i="116" s="1"/>
  <c r="P454" i="116" s="1"/>
  <c r="Q454" i="116" s="1"/>
  <c r="K207" i="116"/>
  <c r="L208" i="116"/>
  <c r="L198" i="116"/>
  <c r="K196" i="116"/>
  <c r="J26" i="116"/>
  <c r="K99" i="116"/>
  <c r="J392" i="116"/>
  <c r="M531" i="116"/>
  <c r="N531" i="116" s="1"/>
  <c r="O531" i="116" s="1"/>
  <c r="M588" i="116"/>
  <c r="I50" i="116"/>
  <c r="K489" i="116"/>
  <c r="I130" i="116"/>
  <c r="J236" i="116"/>
  <c r="K237" i="116"/>
  <c r="N352" i="116"/>
  <c r="O353" i="116"/>
  <c r="O352" i="116" s="1"/>
  <c r="N463" i="116"/>
  <c r="L209" i="116"/>
  <c r="M209" i="116" s="1"/>
  <c r="N209" i="116" s="1"/>
  <c r="O209" i="116" s="1"/>
  <c r="J661" i="116"/>
  <c r="I658" i="116"/>
  <c r="J58" i="116"/>
  <c r="J19" i="116"/>
  <c r="K92" i="116"/>
  <c r="L92" i="116" s="1"/>
  <c r="M92" i="116" s="1"/>
  <c r="M90" i="116" s="1"/>
  <c r="O566" i="116"/>
  <c r="K243" i="116"/>
  <c r="M245" i="116"/>
  <c r="K89" i="116"/>
  <c r="J562" i="116"/>
  <c r="K563" i="116"/>
  <c r="K562" i="116" s="1"/>
  <c r="K669" i="116"/>
  <c r="L308" i="116"/>
  <c r="M308" i="116" s="1"/>
  <c r="J187" i="116"/>
  <c r="P183" i="116"/>
  <c r="Q183" i="116" s="1"/>
  <c r="K517" i="116"/>
  <c r="J23" i="116"/>
  <c r="J85" i="116"/>
  <c r="I36" i="116"/>
  <c r="P111" i="116"/>
  <c r="K369" i="116"/>
  <c r="M488" i="116"/>
  <c r="N488" i="116" s="1"/>
  <c r="O488" i="116" s="1"/>
  <c r="L97" i="116"/>
  <c r="M97" i="116" s="1"/>
  <c r="N97" i="116" s="1"/>
  <c r="J533" i="116"/>
  <c r="I404" i="116"/>
  <c r="I48" i="116"/>
  <c r="K405" i="116"/>
  <c r="K404" i="116" s="1"/>
  <c r="K15" i="116"/>
  <c r="L200" i="116"/>
  <c r="M200" i="116" s="1"/>
  <c r="N200" i="116" s="1"/>
  <c r="O200" i="116" s="1"/>
  <c r="P200" i="116" s="1"/>
  <c r="Q200" i="116" s="1"/>
  <c r="L490" i="116"/>
  <c r="I16" i="116"/>
  <c r="L182" i="116"/>
  <c r="M95" i="116"/>
  <c r="N386" i="116"/>
  <c r="L203" i="116"/>
  <c r="K201" i="116"/>
  <c r="M557" i="116"/>
  <c r="M395" i="116"/>
  <c r="N395" i="116" s="1"/>
  <c r="O395" i="116" s="1"/>
  <c r="P395" i="116" s="1"/>
  <c r="Q395" i="116" s="1"/>
  <c r="O659" i="116"/>
  <c r="J582" i="116"/>
  <c r="K586" i="116"/>
  <c r="K582" i="116" s="1"/>
  <c r="J598" i="116"/>
  <c r="J707" i="116"/>
  <c r="K709" i="116"/>
  <c r="K305" i="116"/>
  <c r="J303" i="116"/>
  <c r="I26" i="116"/>
  <c r="L469" i="116"/>
  <c r="P344" i="116"/>
  <c r="J118" i="116"/>
  <c r="M341" i="116"/>
  <c r="N341" i="116" s="1"/>
  <c r="O341" i="116" s="1"/>
  <c r="K599" i="116"/>
  <c r="K598" i="116" s="1"/>
  <c r="J275" i="116"/>
  <c r="K275" i="116" s="1"/>
  <c r="K272" i="116" s="1"/>
  <c r="J22" i="116"/>
  <c r="H498" i="116"/>
  <c r="H47" i="116"/>
  <c r="N91" i="116"/>
  <c r="J491" i="116"/>
  <c r="K492" i="116"/>
  <c r="I118" i="116"/>
  <c r="I46" i="116"/>
  <c r="I45" i="116" s="1"/>
  <c r="K119" i="116"/>
  <c r="J329" i="116"/>
  <c r="K330" i="116"/>
  <c r="K329" i="116" s="1"/>
  <c r="M352" i="116"/>
  <c r="L188" i="116"/>
  <c r="Q379" i="116"/>
  <c r="J539" i="116"/>
  <c r="L266" i="116"/>
  <c r="N253" i="116"/>
  <c r="O253" i="116" s="1"/>
  <c r="P253" i="116" s="1"/>
  <c r="Q253" i="116" s="1"/>
  <c r="N279" i="116"/>
  <c r="J178" i="116"/>
  <c r="N124" i="116"/>
  <c r="K698" i="116"/>
  <c r="I60" i="116"/>
  <c r="M283" i="116"/>
  <c r="N283" i="116" s="1"/>
  <c r="O283" i="116" s="1"/>
  <c r="P283" i="116" s="1"/>
  <c r="Q283" i="116" s="1"/>
  <c r="P618" i="116"/>
  <c r="K264" i="116"/>
  <c r="I516" i="116"/>
  <c r="L139" i="116"/>
  <c r="M140" i="116"/>
  <c r="L593" i="116"/>
  <c r="K591" i="116"/>
  <c r="L485" i="116"/>
  <c r="I35" i="116"/>
  <c r="N476" i="116"/>
  <c r="K480" i="116"/>
  <c r="J31" i="116"/>
  <c r="K104" i="116"/>
  <c r="K189" i="116"/>
  <c r="L190" i="116"/>
  <c r="L189" i="116" s="1"/>
  <c r="L698" i="116"/>
  <c r="M699" i="116"/>
  <c r="J14" i="116"/>
  <c r="P583" i="116"/>
  <c r="J94" i="116"/>
  <c r="L320" i="116"/>
  <c r="M322" i="116"/>
  <c r="J281" i="116"/>
  <c r="K282" i="116"/>
  <c r="Q592" i="116"/>
  <c r="J326" i="116"/>
  <c r="K328" i="116"/>
  <c r="L549" i="116"/>
  <c r="M247" i="116"/>
  <c r="N247" i="116" s="1"/>
  <c r="O247" i="116" s="1"/>
  <c r="P247" i="116" s="1"/>
  <c r="Q247" i="116" s="1"/>
  <c r="L393" i="116"/>
  <c r="K560" i="116"/>
  <c r="L561" i="116"/>
  <c r="K232" i="116"/>
  <c r="L233" i="116"/>
  <c r="J101" i="116"/>
  <c r="J29" i="116"/>
  <c r="N416" i="116"/>
  <c r="O416" i="116" s="1"/>
  <c r="P416" i="116" s="1"/>
  <c r="Q416" i="116" s="1"/>
  <c r="J662" i="116"/>
  <c r="K663" i="116"/>
  <c r="O394" i="116"/>
  <c r="P394" i="116" s="1"/>
  <c r="Q394" i="116" s="1"/>
  <c r="L309" i="116"/>
  <c r="K179" i="116"/>
  <c r="O484" i="116"/>
  <c r="P484" i="116" s="1"/>
  <c r="Q484" i="116" s="1"/>
  <c r="J250" i="116"/>
  <c r="I615" i="116"/>
  <c r="I581" i="116" s="1"/>
  <c r="I640" i="116" s="1"/>
  <c r="J616" i="116"/>
  <c r="K227" i="116"/>
  <c r="L228" i="116"/>
  <c r="I52" i="116"/>
  <c r="J414" i="116"/>
  <c r="K415" i="116"/>
  <c r="K423" i="116"/>
  <c r="L424" i="116"/>
  <c r="O304" i="116"/>
  <c r="P304" i="116" s="1"/>
  <c r="J685" i="116"/>
  <c r="N277" i="116"/>
  <c r="K120" i="116"/>
  <c r="L121" i="116"/>
  <c r="I30" i="116"/>
  <c r="I172" i="116"/>
  <c r="O256" i="116"/>
  <c r="L299" i="116"/>
  <c r="M166" i="116"/>
  <c r="M162" i="116"/>
  <c r="J174" i="116"/>
  <c r="L675" i="116"/>
  <c r="L102" i="116"/>
  <c r="M102" i="116" s="1"/>
  <c r="L123" i="116"/>
  <c r="M129" i="116"/>
  <c r="L480" i="116"/>
  <c r="M481" i="116"/>
  <c r="O98" i="116"/>
  <c r="M86" i="116"/>
  <c r="N126" i="116"/>
  <c r="O126" i="116" s="1"/>
  <c r="M185" i="116"/>
  <c r="P114" i="116"/>
  <c r="I278" i="116"/>
  <c r="I65" i="116"/>
  <c r="I63" i="116" s="1"/>
  <c r="I161" i="116"/>
  <c r="K163" i="116"/>
  <c r="K161" i="116" s="1"/>
  <c r="J27" i="116"/>
  <c r="K403" i="116"/>
  <c r="K402" i="116" s="1"/>
  <c r="N552" i="116"/>
  <c r="L115" i="116"/>
  <c r="K113" i="116"/>
  <c r="O134" i="116"/>
  <c r="K518" i="116"/>
  <c r="L590" i="116"/>
  <c r="J689" i="116"/>
  <c r="I20" i="116"/>
  <c r="P410" i="116"/>
  <c r="P244" i="116"/>
  <c r="P541" i="116"/>
  <c r="Q541" i="116" s="1"/>
  <c r="K450" i="116"/>
  <c r="K449" i="116" s="1"/>
  <c r="Q135" i="116"/>
  <c r="P134" i="116"/>
  <c r="Q134" i="116" s="1"/>
  <c r="I33" i="116"/>
  <c r="J532" i="116"/>
  <c r="J527" i="116" s="1"/>
  <c r="J332" i="116"/>
  <c r="N708" i="116"/>
  <c r="J165" i="116"/>
  <c r="K167" i="116"/>
  <c r="K23" i="116" s="1"/>
  <c r="J265" i="116"/>
  <c r="L380" i="116"/>
  <c r="P229" i="116"/>
  <c r="Q229" i="116" s="1"/>
  <c r="M273" i="116"/>
  <c r="I546" i="116"/>
  <c r="J547" i="116"/>
  <c r="M175" i="116"/>
  <c r="N175" i="116" s="1"/>
  <c r="O175" i="116" s="1"/>
  <c r="P175" i="116" s="1"/>
  <c r="Q175" i="116" s="1"/>
  <c r="J462" i="116"/>
  <c r="K466" i="116"/>
  <c r="L136" i="116"/>
  <c r="M138" i="116"/>
  <c r="N138" i="116" s="1"/>
  <c r="J38" i="116"/>
  <c r="J397" i="116"/>
  <c r="K398" i="116"/>
  <c r="J41" i="116"/>
  <c r="M212" i="116"/>
  <c r="M210" i="116" s="1"/>
  <c r="N682" i="116"/>
  <c r="O682" i="116" s="1"/>
  <c r="O263" i="116"/>
  <c r="O512" i="116"/>
  <c r="K260" i="116"/>
  <c r="L261" i="116"/>
  <c r="L260" i="116" s="1"/>
  <c r="I94" i="116"/>
  <c r="J156" i="116"/>
  <c r="K157" i="116"/>
  <c r="J13" i="116"/>
  <c r="J511" i="116"/>
  <c r="K513" i="116"/>
  <c r="K511" i="116" s="1"/>
  <c r="L520" i="116"/>
  <c r="M521" i="116"/>
  <c r="M520" i="116" s="1"/>
  <c r="J551" i="116"/>
  <c r="K553" i="116"/>
  <c r="P370" i="116"/>
  <c r="K540" i="116"/>
  <c r="J257" i="116"/>
  <c r="N109" i="116"/>
  <c r="K110" i="116" l="1"/>
  <c r="J37" i="116"/>
  <c r="N16" i="112"/>
  <c r="O16" i="112" s="1"/>
  <c r="J520" i="116"/>
  <c r="K69" i="116"/>
  <c r="L622" i="116"/>
  <c r="P674" i="116"/>
  <c r="Q674" i="116" s="1"/>
  <c r="K302" i="116"/>
  <c r="L302" i="116" s="1"/>
  <c r="M302" i="116" s="1"/>
  <c r="N302" i="116" s="1"/>
  <c r="O302" i="116" s="1"/>
  <c r="P302" i="116" s="1"/>
  <c r="Q302" i="116" s="1"/>
  <c r="K186" i="116"/>
  <c r="L186" i="116" s="1"/>
  <c r="L184" i="116" s="1"/>
  <c r="J32" i="116"/>
  <c r="K51" i="116"/>
  <c r="N621" i="116"/>
  <c r="O621" i="116" s="1"/>
  <c r="P621" i="116" s="1"/>
  <c r="Q621" i="116" s="1"/>
  <c r="K617" i="116"/>
  <c r="I12" i="116"/>
  <c r="L617" i="116"/>
  <c r="J704" i="116"/>
  <c r="K705" i="116"/>
  <c r="K64" i="116" s="1"/>
  <c r="K401" i="116"/>
  <c r="K400" i="116" s="1"/>
  <c r="N348" i="116"/>
  <c r="N347" i="116" s="1"/>
  <c r="K62" i="116"/>
  <c r="K61" i="116" s="1"/>
  <c r="L345" i="116"/>
  <c r="L343" i="116" s="1"/>
  <c r="J314" i="116"/>
  <c r="M192" i="116"/>
  <c r="M191" i="116" s="1"/>
  <c r="I226" i="116"/>
  <c r="I285" i="116" s="1"/>
  <c r="M280" i="116"/>
  <c r="M278" i="116" s="1"/>
  <c r="M205" i="116"/>
  <c r="O206" i="116"/>
  <c r="O205" i="116" s="1"/>
  <c r="J16" i="116"/>
  <c r="J12" i="116" s="1"/>
  <c r="K374" i="116"/>
  <c r="I17" i="116"/>
  <c r="K520" i="116"/>
  <c r="L612" i="116"/>
  <c r="L610" i="116" s="1"/>
  <c r="P525" i="116"/>
  <c r="Q525" i="116" s="1"/>
  <c r="O112" i="116"/>
  <c r="P112" i="116" s="1"/>
  <c r="L635" i="116"/>
  <c r="L633" i="116" s="1"/>
  <c r="K39" i="116"/>
  <c r="O681" i="116"/>
  <c r="K567" i="116"/>
  <c r="L567" i="116" s="1"/>
  <c r="M681" i="116"/>
  <c r="L441" i="116"/>
  <c r="L440" i="116" s="1"/>
  <c r="K606" i="116"/>
  <c r="L606" i="116" s="1"/>
  <c r="L36" i="116" s="1"/>
  <c r="J24" i="116"/>
  <c r="J65" i="116"/>
  <c r="J63" i="116" s="1"/>
  <c r="M472" i="116"/>
  <c r="M471" i="116" s="1"/>
  <c r="M375" i="116"/>
  <c r="M374" i="116" s="1"/>
  <c r="I21" i="116"/>
  <c r="L243" i="116"/>
  <c r="K278" i="116"/>
  <c r="J604" i="116"/>
  <c r="L269" i="116"/>
  <c r="M269" i="116" s="1"/>
  <c r="N269" i="116" s="1"/>
  <c r="O269" i="116" s="1"/>
  <c r="L369" i="116"/>
  <c r="L15" i="116"/>
  <c r="N668" i="116"/>
  <c r="O668" i="116" s="1"/>
  <c r="P668" i="116" s="1"/>
  <c r="Q668" i="116" s="1"/>
  <c r="I34" i="116"/>
  <c r="L589" i="116"/>
  <c r="M589" i="116" s="1"/>
  <c r="N589" i="116" s="1"/>
  <c r="O589" i="116" s="1"/>
  <c r="P589" i="116" s="1"/>
  <c r="Q589" i="116" s="1"/>
  <c r="O318" i="116"/>
  <c r="P318" i="116" s="1"/>
  <c r="Q318" i="116" s="1"/>
  <c r="I297" i="116"/>
  <c r="I356" i="116" s="1"/>
  <c r="M485" i="116"/>
  <c r="P350" i="116"/>
  <c r="P349" i="116" s="1"/>
  <c r="Q349" i="116" s="1"/>
  <c r="I652" i="116"/>
  <c r="I711" i="116" s="1"/>
  <c r="J258" i="116"/>
  <c r="K259" i="116"/>
  <c r="L56" i="116"/>
  <c r="L599" i="116"/>
  <c r="L598" i="116" s="1"/>
  <c r="I498" i="116"/>
  <c r="M474" i="116"/>
  <c r="M614" i="116"/>
  <c r="M613" i="116" s="1"/>
  <c r="N467" i="116"/>
  <c r="M39" i="116"/>
  <c r="I84" i="116"/>
  <c r="I143" i="116" s="1"/>
  <c r="J439" i="116"/>
  <c r="K378" i="116"/>
  <c r="L39" i="116"/>
  <c r="J68" i="116"/>
  <c r="M388" i="116"/>
  <c r="L422" i="116"/>
  <c r="M422" i="116" s="1"/>
  <c r="K41" i="116"/>
  <c r="K24" i="116"/>
  <c r="N300" i="116"/>
  <c r="O300" i="116" s="1"/>
  <c r="P300" i="116" s="1"/>
  <c r="Q300" i="116" s="1"/>
  <c r="L163" i="116"/>
  <c r="M163" i="116" s="1"/>
  <c r="N163" i="116" s="1"/>
  <c r="O163" i="116" s="1"/>
  <c r="P163" i="116" s="1"/>
  <c r="Q163" i="116" s="1"/>
  <c r="J333" i="116"/>
  <c r="K334" i="116"/>
  <c r="P488" i="116"/>
  <c r="Q488" i="116" s="1"/>
  <c r="L563" i="116"/>
  <c r="J54" i="116"/>
  <c r="J52" i="116" s="1"/>
  <c r="J420" i="116"/>
  <c r="O554" i="116"/>
  <c r="P554" i="116" s="1"/>
  <c r="Q554" i="116" s="1"/>
  <c r="M299" i="116"/>
  <c r="P209" i="116"/>
  <c r="Q209" i="116" s="1"/>
  <c r="I155" i="116"/>
  <c r="I214" i="116" s="1"/>
  <c r="P408" i="116"/>
  <c r="Q408" i="116" s="1"/>
  <c r="O426" i="116"/>
  <c r="P426" i="116" s="1"/>
  <c r="Q426" i="116" s="1"/>
  <c r="P531" i="116"/>
  <c r="Q531" i="116" s="1"/>
  <c r="M418" i="116"/>
  <c r="O419" i="116"/>
  <c r="L450" i="116"/>
  <c r="L449" i="116" s="1"/>
  <c r="L275" i="116"/>
  <c r="L272" i="116" s="1"/>
  <c r="O447" i="116"/>
  <c r="P447" i="116" s="1"/>
  <c r="Q447" i="116" s="1"/>
  <c r="O202" i="116"/>
  <c r="P202" i="116" s="1"/>
  <c r="Q202" i="116" s="1"/>
  <c r="M27" i="116"/>
  <c r="K456" i="116"/>
  <c r="L457" i="116"/>
  <c r="M457" i="116" s="1"/>
  <c r="I510" i="116"/>
  <c r="I569" i="116" s="1"/>
  <c r="K631" i="116"/>
  <c r="L632" i="116"/>
  <c r="I28" i="116"/>
  <c r="P341" i="116"/>
  <c r="I57" i="116"/>
  <c r="K65" i="116"/>
  <c r="O267" i="116"/>
  <c r="P268" i="116"/>
  <c r="J702" i="116"/>
  <c r="J62" i="116"/>
  <c r="J61" i="116" s="1"/>
  <c r="N372" i="116"/>
  <c r="O372" i="116" s="1"/>
  <c r="P372" i="116" s="1"/>
  <c r="Q372" i="116" s="1"/>
  <c r="O455" i="116"/>
  <c r="P455" i="116" s="1"/>
  <c r="Q455" i="116" s="1"/>
  <c r="I66" i="116"/>
  <c r="L445" i="116"/>
  <c r="M446" i="116"/>
  <c r="N141" i="116"/>
  <c r="O141" i="116" s="1"/>
  <c r="N623" i="116"/>
  <c r="N622" i="116" s="1"/>
  <c r="I368" i="116"/>
  <c r="I427" i="116" s="1"/>
  <c r="M686" i="116"/>
  <c r="N687" i="116"/>
  <c r="N686" i="116" s="1"/>
  <c r="Q421" i="116"/>
  <c r="Q87" i="116"/>
  <c r="O284" i="116"/>
  <c r="P284" i="116" s="1"/>
  <c r="Q284" i="116" s="1"/>
  <c r="Q304" i="116"/>
  <c r="M123" i="116"/>
  <c r="N123" i="116" s="1"/>
  <c r="L120" i="116"/>
  <c r="M121" i="116"/>
  <c r="J249" i="116"/>
  <c r="K250" i="116"/>
  <c r="Q142" i="116"/>
  <c r="K60" i="116"/>
  <c r="L133" i="116"/>
  <c r="N371" i="116"/>
  <c r="M369" i="116"/>
  <c r="Q583" i="116"/>
  <c r="P108" i="116"/>
  <c r="Q103" i="116"/>
  <c r="Q529" i="116"/>
  <c r="K55" i="116"/>
  <c r="K125" i="116"/>
  <c r="J25" i="116"/>
  <c r="J307" i="116"/>
  <c r="Q370" i="116"/>
  <c r="K156" i="116"/>
  <c r="K13" i="116"/>
  <c r="L157" i="116"/>
  <c r="P512" i="116"/>
  <c r="L466" i="116"/>
  <c r="L38" i="116" s="1"/>
  <c r="K462" i="116"/>
  <c r="L378" i="116"/>
  <c r="M380" i="116"/>
  <c r="N521" i="116"/>
  <c r="N162" i="116"/>
  <c r="J684" i="116"/>
  <c r="K685" i="116"/>
  <c r="K684" i="116" s="1"/>
  <c r="K414" i="116"/>
  <c r="L415" i="116"/>
  <c r="L58" i="116" s="1"/>
  <c r="L227" i="116"/>
  <c r="M228" i="116"/>
  <c r="K662" i="116"/>
  <c r="L663" i="116"/>
  <c r="K281" i="116"/>
  <c r="K31" i="116"/>
  <c r="L104" i="116"/>
  <c r="L101" i="116" s="1"/>
  <c r="N475" i="116"/>
  <c r="O476" i="116"/>
  <c r="O475" i="116" s="1"/>
  <c r="M266" i="116"/>
  <c r="L51" i="116"/>
  <c r="L187" i="116"/>
  <c r="M188" i="116"/>
  <c r="K118" i="116"/>
  <c r="L119" i="116"/>
  <c r="O91" i="116"/>
  <c r="J272" i="116"/>
  <c r="K707" i="116"/>
  <c r="L709" i="116"/>
  <c r="L201" i="116"/>
  <c r="M203" i="116"/>
  <c r="K26" i="116"/>
  <c r="L99" i="116"/>
  <c r="O340" i="116"/>
  <c r="P340" i="116" s="1"/>
  <c r="L403" i="116"/>
  <c r="K533" i="116"/>
  <c r="L534" i="116"/>
  <c r="M636" i="116"/>
  <c r="N637" i="116"/>
  <c r="L654" i="116"/>
  <c r="O88" i="116"/>
  <c r="P88" i="116" s="1"/>
  <c r="O173" i="116"/>
  <c r="L696" i="116"/>
  <c r="L27" i="116"/>
  <c r="O377" i="116"/>
  <c r="P377" i="116" s="1"/>
  <c r="Q377" i="116" s="1"/>
  <c r="M131" i="116"/>
  <c r="M590" i="116"/>
  <c r="N590" i="116" s="1"/>
  <c r="M480" i="116"/>
  <c r="N481" i="116"/>
  <c r="N480" i="116" s="1"/>
  <c r="N166" i="116"/>
  <c r="J50" i="116"/>
  <c r="J331" i="116"/>
  <c r="K332" i="116"/>
  <c r="J688" i="116"/>
  <c r="K689" i="116"/>
  <c r="L113" i="116"/>
  <c r="M115" i="116"/>
  <c r="O552" i="116"/>
  <c r="M710" i="116"/>
  <c r="N710" i="116" s="1"/>
  <c r="O710" i="116" s="1"/>
  <c r="P710" i="116" s="1"/>
  <c r="Q710" i="116" s="1"/>
  <c r="L69" i="116"/>
  <c r="K178" i="116"/>
  <c r="L179" i="116"/>
  <c r="K326" i="116"/>
  <c r="L328" i="116"/>
  <c r="L326" i="116" s="1"/>
  <c r="L591" i="116"/>
  <c r="M593" i="116"/>
  <c r="M591" i="116" s="1"/>
  <c r="L264" i="116"/>
  <c r="M264" i="116" s="1"/>
  <c r="N95" i="116"/>
  <c r="L669" i="116"/>
  <c r="M670" i="116"/>
  <c r="M669" i="116" s="1"/>
  <c r="M544" i="116"/>
  <c r="N545" i="116"/>
  <c r="N544" i="116" s="1"/>
  <c r="M96" i="116"/>
  <c r="M413" i="116"/>
  <c r="M56" i="116" s="1"/>
  <c r="L409" i="116"/>
  <c r="J494" i="116"/>
  <c r="K495" i="116"/>
  <c r="J67" i="116"/>
  <c r="K58" i="116"/>
  <c r="O386" i="116"/>
  <c r="O138" i="116"/>
  <c r="N136" i="116"/>
  <c r="Q114" i="116"/>
  <c r="Q618" i="116"/>
  <c r="J172" i="116"/>
  <c r="J155" i="116" s="1"/>
  <c r="J214" i="116" s="1"/>
  <c r="J30" i="116"/>
  <c r="O694" i="116"/>
  <c r="M309" i="116"/>
  <c r="N309" i="116" s="1"/>
  <c r="O309" i="116" s="1"/>
  <c r="P309" i="116" s="1"/>
  <c r="Q309" i="116" s="1"/>
  <c r="M320" i="116"/>
  <c r="N322" i="116"/>
  <c r="K37" i="116"/>
  <c r="L110" i="116"/>
  <c r="K107" i="116"/>
  <c r="J262" i="116"/>
  <c r="L489" i="116"/>
  <c r="M490" i="116"/>
  <c r="I47" i="116"/>
  <c r="Q111" i="116"/>
  <c r="L89" i="116"/>
  <c r="M89" i="116" s="1"/>
  <c r="M85" i="116" s="1"/>
  <c r="K85" i="116"/>
  <c r="K661" i="116"/>
  <c r="J658" i="116"/>
  <c r="J20" i="116"/>
  <c r="J17" i="116" s="1"/>
  <c r="K236" i="116"/>
  <c r="L237" i="116"/>
  <c r="K29" i="116"/>
  <c r="L207" i="116"/>
  <c r="M208" i="116"/>
  <c r="K702" i="116"/>
  <c r="L703" i="116"/>
  <c r="L702" i="116" s="1"/>
  <c r="K338" i="116"/>
  <c r="K53" i="116"/>
  <c r="L339" i="116"/>
  <c r="Q611" i="116"/>
  <c r="P211" i="116"/>
  <c r="Q410" i="116"/>
  <c r="L513" i="116"/>
  <c r="N681" i="116"/>
  <c r="P682" i="116"/>
  <c r="L167" i="116"/>
  <c r="K165" i="116"/>
  <c r="N129" i="116"/>
  <c r="N276" i="116"/>
  <c r="O277" i="116"/>
  <c r="L90" i="116"/>
  <c r="M698" i="116"/>
  <c r="N699" i="116"/>
  <c r="N584" i="116"/>
  <c r="O124" i="116"/>
  <c r="K491" i="116"/>
  <c r="L492" i="116"/>
  <c r="K14" i="116"/>
  <c r="J46" i="116"/>
  <c r="J45" i="116" s="1"/>
  <c r="K303" i="116"/>
  <c r="L305" i="116"/>
  <c r="M24" i="116"/>
  <c r="K32" i="116"/>
  <c r="L176" i="116"/>
  <c r="N588" i="116"/>
  <c r="K101" i="116"/>
  <c r="J116" i="116"/>
  <c r="J44" i="116"/>
  <c r="J43" i="116" s="1"/>
  <c r="K117" i="116"/>
  <c r="Q315" i="116"/>
  <c r="J60" i="116"/>
  <c r="P93" i="116"/>
  <c r="Q605" i="116"/>
  <c r="K38" i="116"/>
  <c r="O279" i="116"/>
  <c r="O708" i="116"/>
  <c r="L560" i="116"/>
  <c r="M561" i="116"/>
  <c r="K551" i="116"/>
  <c r="L553" i="116"/>
  <c r="L551" i="116" s="1"/>
  <c r="K397" i="116"/>
  <c r="L398" i="116"/>
  <c r="N273" i="116"/>
  <c r="Q106" i="116"/>
  <c r="L518" i="116"/>
  <c r="M518" i="116" s="1"/>
  <c r="N518" i="116" s="1"/>
  <c r="O518" i="116" s="1"/>
  <c r="P518" i="116" s="1"/>
  <c r="Q518" i="116" s="1"/>
  <c r="P98" i="116"/>
  <c r="L232" i="116"/>
  <c r="M233" i="116"/>
  <c r="M139" i="116"/>
  <c r="N140" i="116"/>
  <c r="M182" i="116"/>
  <c r="K516" i="116"/>
  <c r="L517" i="116"/>
  <c r="L18" i="116" s="1"/>
  <c r="N308" i="116"/>
  <c r="M243" i="116"/>
  <c r="N245" i="116"/>
  <c r="M122" i="116"/>
  <c r="N122" i="116" s="1"/>
  <c r="M15" i="116"/>
  <c r="O485" i="116"/>
  <c r="P486" i="116"/>
  <c r="P263" i="116"/>
  <c r="N212" i="116"/>
  <c r="P126" i="116"/>
  <c r="N86" i="116"/>
  <c r="P256" i="116"/>
  <c r="L423" i="116"/>
  <c r="M424" i="116"/>
  <c r="M423" i="116" s="1"/>
  <c r="Q344" i="116"/>
  <c r="N24" i="116"/>
  <c r="O97" i="116"/>
  <c r="K22" i="116"/>
  <c r="P566" i="116"/>
  <c r="K19" i="116"/>
  <c r="K90" i="116"/>
  <c r="J391" i="116"/>
  <c r="K392" i="116"/>
  <c r="K54" i="116"/>
  <c r="J59" i="116"/>
  <c r="K132" i="116"/>
  <c r="K49" i="116"/>
  <c r="L316" i="116"/>
  <c r="K314" i="116"/>
  <c r="H11" i="116"/>
  <c r="H70" i="116" s="1"/>
  <c r="K18" i="116"/>
  <c r="N542" i="116"/>
  <c r="O543" i="116"/>
  <c r="N171" i="116"/>
  <c r="P105" i="116"/>
  <c r="K311" i="116"/>
  <c r="M393" i="116"/>
  <c r="N393" i="116" s="1"/>
  <c r="O393" i="116" s="1"/>
  <c r="P393" i="116" s="1"/>
  <c r="Q393" i="116" s="1"/>
  <c r="N485" i="116"/>
  <c r="J35" i="116"/>
  <c r="J34" i="116" s="1"/>
  <c r="M261" i="116"/>
  <c r="O109" i="116"/>
  <c r="P109" i="116" s="1"/>
  <c r="N102" i="116"/>
  <c r="J615" i="116"/>
  <c r="K616" i="116"/>
  <c r="J255" i="116"/>
  <c r="K257" i="116"/>
  <c r="J42" i="116"/>
  <c r="J40" i="116" s="1"/>
  <c r="K174" i="116"/>
  <c r="K539" i="116"/>
  <c r="L540" i="116"/>
  <c r="P353" i="116"/>
  <c r="N92" i="116"/>
  <c r="M136" i="116"/>
  <c r="J546" i="116"/>
  <c r="J510" i="116" s="1"/>
  <c r="J569" i="116" s="1"/>
  <c r="K547" i="116"/>
  <c r="J33" i="116"/>
  <c r="K532" i="116"/>
  <c r="Q244" i="116"/>
  <c r="N185" i="116"/>
  <c r="N677" i="116"/>
  <c r="M549" i="116"/>
  <c r="N549" i="116" s="1"/>
  <c r="L282" i="116"/>
  <c r="M190" i="116"/>
  <c r="L330" i="116"/>
  <c r="L468" i="116"/>
  <c r="M469" i="116"/>
  <c r="P659" i="116"/>
  <c r="M556" i="116"/>
  <c r="N557" i="116"/>
  <c r="L24" i="116"/>
  <c r="K94" i="116"/>
  <c r="J130" i="116"/>
  <c r="O463" i="116"/>
  <c r="K265" i="116"/>
  <c r="L196" i="116"/>
  <c r="M198" i="116"/>
  <c r="M627" i="116"/>
  <c r="N628" i="116"/>
  <c r="L405" i="116"/>
  <c r="L128" i="116"/>
  <c r="L586" i="116"/>
  <c r="J48" i="116"/>
  <c r="K16" i="116" l="1"/>
  <c r="K36" i="116"/>
  <c r="O348" i="116"/>
  <c r="O347" i="116" s="1"/>
  <c r="K565" i="116"/>
  <c r="M186" i="116"/>
  <c r="N472" i="116"/>
  <c r="N471" i="116" s="1"/>
  <c r="K298" i="116"/>
  <c r="J581" i="116"/>
  <c r="J640" i="116" s="1"/>
  <c r="P617" i="116"/>
  <c r="Q617" i="116" s="1"/>
  <c r="O617" i="116"/>
  <c r="M345" i="116"/>
  <c r="N345" i="116" s="1"/>
  <c r="L401" i="116"/>
  <c r="L400" i="116" s="1"/>
  <c r="N617" i="116"/>
  <c r="M298" i="116"/>
  <c r="K604" i="116"/>
  <c r="L298" i="116"/>
  <c r="K184" i="116"/>
  <c r="K68" i="116"/>
  <c r="N192" i="116"/>
  <c r="N191" i="116" s="1"/>
  <c r="M635" i="116"/>
  <c r="M65" i="116" s="1"/>
  <c r="J21" i="116"/>
  <c r="M612" i="116"/>
  <c r="N612" i="116" s="1"/>
  <c r="K704" i="116"/>
  <c r="L705" i="116"/>
  <c r="L64" i="116" s="1"/>
  <c r="N280" i="116"/>
  <c r="O280" i="116" s="1"/>
  <c r="P280" i="116" s="1"/>
  <c r="Q280" i="116" s="1"/>
  <c r="P206" i="116"/>
  <c r="Q206" i="116" s="1"/>
  <c r="N614" i="116"/>
  <c r="N613" i="116" s="1"/>
  <c r="M441" i="116"/>
  <c r="L587" i="116"/>
  <c r="J652" i="116"/>
  <c r="J711" i="116" s="1"/>
  <c r="J368" i="116"/>
  <c r="J427" i="116" s="1"/>
  <c r="O623" i="116"/>
  <c r="O622" i="116" s="1"/>
  <c r="J47" i="116"/>
  <c r="N375" i="116"/>
  <c r="N374" i="116" s="1"/>
  <c r="M275" i="116"/>
  <c r="M272" i="116" s="1"/>
  <c r="L161" i="116"/>
  <c r="N299" i="116"/>
  <c r="O299" i="116" s="1"/>
  <c r="K35" i="116"/>
  <c r="L54" i="116"/>
  <c r="K63" i="116"/>
  <c r="J66" i="116"/>
  <c r="J84" i="116"/>
  <c r="J143" i="116" s="1"/>
  <c r="L62" i="116"/>
  <c r="L61" i="116" s="1"/>
  <c r="K258" i="116"/>
  <c r="L259" i="116"/>
  <c r="N15" i="116"/>
  <c r="M161" i="116"/>
  <c r="M450" i="116"/>
  <c r="M449" i="116" s="1"/>
  <c r="L29" i="116"/>
  <c r="I11" i="116"/>
  <c r="I70" i="116" s="1"/>
  <c r="L49" i="116"/>
  <c r="M599" i="116"/>
  <c r="M29" i="116" s="1"/>
  <c r="M473" i="116"/>
  <c r="N474" i="116"/>
  <c r="J498" i="116"/>
  <c r="N388" i="116"/>
  <c r="M385" i="116"/>
  <c r="O15" i="116"/>
  <c r="J57" i="116"/>
  <c r="J28" i="116"/>
  <c r="M587" i="116"/>
  <c r="L420" i="116"/>
  <c r="L65" i="116"/>
  <c r="O467" i="116"/>
  <c r="N39" i="116"/>
  <c r="L562" i="116"/>
  <c r="M563" i="116"/>
  <c r="O69" i="116"/>
  <c r="K333" i="116"/>
  <c r="L334" i="116"/>
  <c r="M334" i="116" s="1"/>
  <c r="M333" i="116" s="1"/>
  <c r="N422" i="116"/>
  <c r="N420" i="116" s="1"/>
  <c r="M420" i="116"/>
  <c r="M456" i="116"/>
  <c r="P419" i="116"/>
  <c r="O418" i="116"/>
  <c r="P269" i="116"/>
  <c r="Q269" i="116" s="1"/>
  <c r="P348" i="116"/>
  <c r="P347" i="116" s="1"/>
  <c r="Q347" i="116" s="1"/>
  <c r="L456" i="116"/>
  <c r="N457" i="116"/>
  <c r="O457" i="116" s="1"/>
  <c r="O456" i="116" s="1"/>
  <c r="P267" i="116"/>
  <c r="Q267" i="116" s="1"/>
  <c r="Q268" i="116"/>
  <c r="L631" i="116"/>
  <c r="M632" i="116"/>
  <c r="M445" i="116"/>
  <c r="N446" i="116"/>
  <c r="O549" i="116"/>
  <c r="P549" i="116" s="1"/>
  <c r="Q549" i="116" s="1"/>
  <c r="P141" i="116"/>
  <c r="Q141" i="116" s="1"/>
  <c r="M69" i="116"/>
  <c r="J297" i="116"/>
  <c r="J356" i="116" s="1"/>
  <c r="O687" i="116"/>
  <c r="O122" i="116"/>
  <c r="N264" i="116"/>
  <c r="N49" i="116" s="1"/>
  <c r="Q88" i="116"/>
  <c r="P15" i="116"/>
  <c r="Q15" i="116" s="1"/>
  <c r="M232" i="116"/>
  <c r="N233" i="116"/>
  <c r="L397" i="116"/>
  <c r="M398" i="116"/>
  <c r="L41" i="116"/>
  <c r="P708" i="116"/>
  <c r="Q93" i="116"/>
  <c r="L32" i="116"/>
  <c r="M176" i="116"/>
  <c r="L37" i="116"/>
  <c r="L107" i="116"/>
  <c r="M110" i="116"/>
  <c r="O136" i="116"/>
  <c r="P138" i="116"/>
  <c r="O95" i="116"/>
  <c r="N131" i="116"/>
  <c r="L26" i="116"/>
  <c r="M99" i="116"/>
  <c r="L94" i="116"/>
  <c r="L118" i="116"/>
  <c r="M119" i="116"/>
  <c r="M227" i="116"/>
  <c r="N228" i="116"/>
  <c r="K439" i="116"/>
  <c r="L156" i="116"/>
  <c r="L13" i="116"/>
  <c r="J226" i="116"/>
  <c r="J285" i="116" s="1"/>
  <c r="N627" i="116"/>
  <c r="O628" i="116"/>
  <c r="O627" i="116" s="1"/>
  <c r="O123" i="116"/>
  <c r="L55" i="116"/>
  <c r="M128" i="116"/>
  <c r="L125" i="116"/>
  <c r="L265" i="116"/>
  <c r="L262" i="116" s="1"/>
  <c r="K50" i="116"/>
  <c r="L281" i="116"/>
  <c r="M282" i="116"/>
  <c r="N27" i="116"/>
  <c r="O171" i="116"/>
  <c r="K59" i="116"/>
  <c r="K57" i="116" s="1"/>
  <c r="L132" i="116"/>
  <c r="K130" i="116"/>
  <c r="M560" i="116"/>
  <c r="N561" i="116"/>
  <c r="P681" i="116"/>
  <c r="Q681" i="116" s="1"/>
  <c r="Q682" i="116"/>
  <c r="L338" i="116"/>
  <c r="L53" i="116"/>
  <c r="M339" i="116"/>
  <c r="K658" i="116"/>
  <c r="L661" i="116"/>
  <c r="K20" i="116"/>
  <c r="K17" i="116" s="1"/>
  <c r="N413" i="116"/>
  <c r="N56" i="116" s="1"/>
  <c r="M409" i="116"/>
  <c r="K262" i="116"/>
  <c r="K331" i="116"/>
  <c r="L332" i="116"/>
  <c r="M696" i="116"/>
  <c r="L693" i="116"/>
  <c r="K46" i="116"/>
  <c r="K45" i="116" s="1"/>
  <c r="L662" i="116"/>
  <c r="M663" i="116"/>
  <c r="M466" i="116"/>
  <c r="M38" i="116" s="1"/>
  <c r="L462" i="116"/>
  <c r="O545" i="116"/>
  <c r="K255" i="116"/>
  <c r="L257" i="116"/>
  <c r="K42" i="116"/>
  <c r="K40" i="116" s="1"/>
  <c r="O102" i="116"/>
  <c r="N424" i="116"/>
  <c r="O212" i="116"/>
  <c r="N210" i="116"/>
  <c r="Q486" i="116"/>
  <c r="P485" i="116"/>
  <c r="Q485" i="116" s="1"/>
  <c r="M49" i="116"/>
  <c r="M305" i="116"/>
  <c r="L303" i="116"/>
  <c r="O584" i="116"/>
  <c r="O276" i="116"/>
  <c r="P277" i="116"/>
  <c r="K52" i="116"/>
  <c r="N320" i="116"/>
  <c r="O322" i="116"/>
  <c r="P694" i="116"/>
  <c r="N636" i="116"/>
  <c r="O637" i="116"/>
  <c r="P476" i="116"/>
  <c r="L414" i="116"/>
  <c r="M415" i="116"/>
  <c r="M58" i="116" s="1"/>
  <c r="M157" i="116"/>
  <c r="K527" i="116"/>
  <c r="K33" i="116"/>
  <c r="L532" i="116"/>
  <c r="K172" i="116"/>
  <c r="K30" i="116"/>
  <c r="L174" i="116"/>
  <c r="K25" i="116"/>
  <c r="K21" i="116" s="1"/>
  <c r="K307" i="116"/>
  <c r="L311" i="116"/>
  <c r="O273" i="116"/>
  <c r="L491" i="116"/>
  <c r="M492" i="116"/>
  <c r="P124" i="116"/>
  <c r="N698" i="116"/>
  <c r="O699" i="116"/>
  <c r="M167" i="116"/>
  <c r="M23" i="116" s="1"/>
  <c r="L165" i="116"/>
  <c r="M489" i="116"/>
  <c r="N490" i="116"/>
  <c r="K494" i="116"/>
  <c r="L495" i="116"/>
  <c r="L67" i="116" s="1"/>
  <c r="N96" i="116"/>
  <c r="L178" i="116"/>
  <c r="M179" i="116"/>
  <c r="L604" i="116"/>
  <c r="M606" i="116"/>
  <c r="O166" i="116"/>
  <c r="M187" i="116"/>
  <c r="N188" i="116"/>
  <c r="N520" i="116"/>
  <c r="O521" i="116"/>
  <c r="O371" i="116"/>
  <c r="N369" i="116"/>
  <c r="P69" i="116"/>
  <c r="Q69" i="116" s="1"/>
  <c r="N69" i="116"/>
  <c r="N198" i="116"/>
  <c r="M196" i="116"/>
  <c r="N556" i="116"/>
  <c r="O557" i="116"/>
  <c r="M189" i="116"/>
  <c r="N190" i="116"/>
  <c r="L539" i="116"/>
  <c r="M540" i="116"/>
  <c r="K615" i="116"/>
  <c r="L616" i="116"/>
  <c r="O24" i="116"/>
  <c r="P97" i="116"/>
  <c r="Q263" i="116"/>
  <c r="O308" i="116"/>
  <c r="Q98" i="116"/>
  <c r="O129" i="116"/>
  <c r="M703" i="116"/>
  <c r="P386" i="116"/>
  <c r="L23" i="116"/>
  <c r="N593" i="116"/>
  <c r="M567" i="116"/>
  <c r="L565" i="116"/>
  <c r="L68" i="116"/>
  <c r="P552" i="116"/>
  <c r="O590" i="116"/>
  <c r="P173" i="116"/>
  <c r="M709" i="116"/>
  <c r="L707" i="116"/>
  <c r="K67" i="116"/>
  <c r="L685" i="116"/>
  <c r="K12" i="116"/>
  <c r="M120" i="116"/>
  <c r="N121" i="116"/>
  <c r="O472" i="116"/>
  <c r="P463" i="116"/>
  <c r="O185" i="116"/>
  <c r="O92" i="116"/>
  <c r="O90" i="116" s="1"/>
  <c r="Q566" i="116"/>
  <c r="Q256" i="116"/>
  <c r="N139" i="116"/>
  <c r="O140" i="116"/>
  <c r="K116" i="116"/>
  <c r="K44" i="116"/>
  <c r="K43" i="116" s="1"/>
  <c r="L117" i="116"/>
  <c r="Q211" i="116"/>
  <c r="L236" i="116"/>
  <c r="L22" i="116"/>
  <c r="M237" i="116"/>
  <c r="N89" i="116"/>
  <c r="M328" i="116"/>
  <c r="L533" i="116"/>
  <c r="M534" i="116"/>
  <c r="P91" i="116"/>
  <c r="L31" i="116"/>
  <c r="M104" i="116"/>
  <c r="N104" i="116" s="1"/>
  <c r="N101" i="116" s="1"/>
  <c r="Q108" i="116"/>
  <c r="L329" i="116"/>
  <c r="M330" i="116"/>
  <c r="M468" i="116"/>
  <c r="N469" i="116"/>
  <c r="Q659" i="116"/>
  <c r="Q353" i="116"/>
  <c r="P352" i="116"/>
  <c r="Q109" i="116"/>
  <c r="L314" i="116"/>
  <c r="M316" i="116"/>
  <c r="K391" i="116"/>
  <c r="K368" i="116" s="1"/>
  <c r="K427" i="116" s="1"/>
  <c r="L392" i="116"/>
  <c r="Q126" i="116"/>
  <c r="M553" i="116"/>
  <c r="M54" i="116" s="1"/>
  <c r="N587" i="116"/>
  <c r="O588" i="116"/>
  <c r="L511" i="116"/>
  <c r="M513" i="116"/>
  <c r="L14" i="116"/>
  <c r="M207" i="116"/>
  <c r="N208" i="116"/>
  <c r="L16" i="116"/>
  <c r="L85" i="116"/>
  <c r="O481" i="116"/>
  <c r="M201" i="116"/>
  <c r="N203" i="116"/>
  <c r="N266" i="116"/>
  <c r="M51" i="116"/>
  <c r="N161" i="116"/>
  <c r="O162" i="116"/>
  <c r="M378" i="116"/>
  <c r="N380" i="116"/>
  <c r="Q512" i="116"/>
  <c r="O542" i="116"/>
  <c r="P543" i="116"/>
  <c r="O86" i="116"/>
  <c r="M586" i="116"/>
  <c r="M16" i="116" s="1"/>
  <c r="L582" i="116"/>
  <c r="L404" i="116"/>
  <c r="M405" i="116"/>
  <c r="Q112" i="116"/>
  <c r="N675" i="116"/>
  <c r="O677" i="116"/>
  <c r="K546" i="116"/>
  <c r="L547" i="116"/>
  <c r="K48" i="116"/>
  <c r="M260" i="116"/>
  <c r="N261" i="116"/>
  <c r="Q105" i="116"/>
  <c r="N243" i="116"/>
  <c r="O245" i="116"/>
  <c r="L516" i="116"/>
  <c r="M517" i="116"/>
  <c r="M18" i="116" s="1"/>
  <c r="N182" i="116"/>
  <c r="O182" i="116" s="1"/>
  <c r="P279" i="116"/>
  <c r="L19" i="116"/>
  <c r="N670" i="116"/>
  <c r="N115" i="116"/>
  <c r="M113" i="116"/>
  <c r="K688" i="116"/>
  <c r="L689" i="116"/>
  <c r="L653" i="116"/>
  <c r="M654" i="116"/>
  <c r="L402" i="116"/>
  <c r="M403" i="116"/>
  <c r="N90" i="116"/>
  <c r="L60" i="116"/>
  <c r="M133" i="116"/>
  <c r="K249" i="116"/>
  <c r="L250" i="116"/>
  <c r="K34" i="116" l="1"/>
  <c r="O192" i="116"/>
  <c r="O191" i="116" s="1"/>
  <c r="K581" i="116"/>
  <c r="K640" i="116" s="1"/>
  <c r="M610" i="116"/>
  <c r="N186" i="116"/>
  <c r="M184" i="116"/>
  <c r="M343" i="116"/>
  <c r="M401" i="116"/>
  <c r="M400" i="116" s="1"/>
  <c r="K155" i="116"/>
  <c r="K214" i="116" s="1"/>
  <c r="K66" i="116"/>
  <c r="N298" i="116"/>
  <c r="O278" i="116"/>
  <c r="N635" i="116"/>
  <c r="N65" i="116" s="1"/>
  <c r="M633" i="116"/>
  <c r="M705" i="116"/>
  <c r="M64" i="116" s="1"/>
  <c r="M63" i="116" s="1"/>
  <c r="L704" i="116"/>
  <c r="N278" i="116"/>
  <c r="P205" i="116"/>
  <c r="Q205" i="116" s="1"/>
  <c r="O614" i="116"/>
  <c r="O613" i="116" s="1"/>
  <c r="P623" i="116"/>
  <c r="Q623" i="116" s="1"/>
  <c r="O375" i="116"/>
  <c r="O374" i="116" s="1"/>
  <c r="M598" i="116"/>
  <c r="M440" i="116"/>
  <c r="N441" i="116"/>
  <c r="N275" i="116"/>
  <c r="L63" i="116"/>
  <c r="K84" i="116"/>
  <c r="K143" i="116" s="1"/>
  <c r="J11" i="116"/>
  <c r="J70" i="116" s="1"/>
  <c r="K498" i="116"/>
  <c r="N450" i="116"/>
  <c r="O450" i="116" s="1"/>
  <c r="N599" i="116"/>
  <c r="N29" i="116" s="1"/>
  <c r="K47" i="116"/>
  <c r="O422" i="116"/>
  <c r="P422" i="116" s="1"/>
  <c r="L258" i="116"/>
  <c r="M259" i="116"/>
  <c r="L439" i="116"/>
  <c r="N473" i="116"/>
  <c r="O474" i="116"/>
  <c r="P467" i="116"/>
  <c r="O39" i="116"/>
  <c r="O388" i="116"/>
  <c r="N385" i="116"/>
  <c r="K28" i="116"/>
  <c r="K226" i="116"/>
  <c r="K285" i="116" s="1"/>
  <c r="L333" i="116"/>
  <c r="N334" i="116"/>
  <c r="M562" i="116"/>
  <c r="N563" i="116"/>
  <c r="N562" i="116" s="1"/>
  <c r="Q419" i="116"/>
  <c r="P418" i="116"/>
  <c r="Q418" i="116" s="1"/>
  <c r="L66" i="116"/>
  <c r="K510" i="116"/>
  <c r="K569" i="116" s="1"/>
  <c r="O686" i="116"/>
  <c r="P687" i="116"/>
  <c r="N445" i="116"/>
  <c r="O446" i="116"/>
  <c r="K297" i="116"/>
  <c r="K356" i="116" s="1"/>
  <c r="N456" i="116"/>
  <c r="P457" i="116"/>
  <c r="N632" i="116"/>
  <c r="M631" i="116"/>
  <c r="O675" i="116"/>
  <c r="P677" i="116"/>
  <c r="O612" i="116"/>
  <c r="N610" i="116"/>
  <c r="O266" i="116"/>
  <c r="N51" i="116"/>
  <c r="N207" i="116"/>
  <c r="O208" i="116"/>
  <c r="Q352" i="116"/>
  <c r="Q91" i="116"/>
  <c r="L116" i="116"/>
  <c r="L44" i="116"/>
  <c r="L43" i="116" s="1"/>
  <c r="P371" i="116"/>
  <c r="O369" i="116"/>
  <c r="N606" i="116"/>
  <c r="M604" i="116"/>
  <c r="M36" i="116"/>
  <c r="Q124" i="116"/>
  <c r="M156" i="116"/>
  <c r="N157" i="116"/>
  <c r="M13" i="116"/>
  <c r="N305" i="116"/>
  <c r="M303" i="116"/>
  <c r="M19" i="116"/>
  <c r="M662" i="116"/>
  <c r="N663" i="116"/>
  <c r="M338" i="116"/>
  <c r="N339" i="116"/>
  <c r="M53" i="116"/>
  <c r="L59" i="116"/>
  <c r="L57" i="116" s="1"/>
  <c r="M132" i="116"/>
  <c r="L130" i="116"/>
  <c r="M265" i="116"/>
  <c r="L50" i="116"/>
  <c r="N227" i="116"/>
  <c r="O228" i="116"/>
  <c r="M37" i="116"/>
  <c r="N110" i="116"/>
  <c r="M107" i="116"/>
  <c r="L688" i="116"/>
  <c r="M689" i="116"/>
  <c r="M329" i="116"/>
  <c r="N330" i="116"/>
  <c r="O89" i="116"/>
  <c r="O85" i="116" s="1"/>
  <c r="P185" i="116"/>
  <c r="N709" i="116"/>
  <c r="M707" i="116"/>
  <c r="P590" i="116"/>
  <c r="P308" i="116"/>
  <c r="Q97" i="116"/>
  <c r="P24" i="116"/>
  <c r="Q24" i="116" s="1"/>
  <c r="Q694" i="116"/>
  <c r="P212" i="116"/>
  <c r="O210" i="116"/>
  <c r="P102" i="116"/>
  <c r="O544" i="116"/>
  <c r="P545" i="116"/>
  <c r="L52" i="116"/>
  <c r="M281" i="116"/>
  <c r="N282" i="116"/>
  <c r="P123" i="116"/>
  <c r="M26" i="116"/>
  <c r="N99" i="116"/>
  <c r="N94" i="116" s="1"/>
  <c r="O131" i="116"/>
  <c r="O139" i="116"/>
  <c r="P140" i="116"/>
  <c r="Q552" i="116"/>
  <c r="M539" i="116"/>
  <c r="N540" i="116"/>
  <c r="O96" i="116"/>
  <c r="M491" i="116"/>
  <c r="N492" i="116"/>
  <c r="O345" i="116"/>
  <c r="N343" i="116"/>
  <c r="L33" i="116"/>
  <c r="M532" i="116"/>
  <c r="L527" i="116"/>
  <c r="Q476" i="116"/>
  <c r="P475" i="116"/>
  <c r="Q475" i="116" s="1"/>
  <c r="M55" i="116"/>
  <c r="N128" i="116"/>
  <c r="M125" i="116"/>
  <c r="L12" i="116"/>
  <c r="P95" i="116"/>
  <c r="M397" i="116"/>
  <c r="N398" i="116"/>
  <c r="M41" i="116"/>
  <c r="L546" i="116"/>
  <c r="M547" i="116"/>
  <c r="M236" i="116"/>
  <c r="N237" i="116"/>
  <c r="M22" i="116"/>
  <c r="N120" i="116"/>
  <c r="O121" i="116"/>
  <c r="Q173" i="116"/>
  <c r="M702" i="116"/>
  <c r="N703" i="116"/>
  <c r="L25" i="116"/>
  <c r="L21" i="116" s="1"/>
  <c r="M311" i="116"/>
  <c r="L307" i="116"/>
  <c r="P322" i="116"/>
  <c r="O320" i="116"/>
  <c r="Q277" i="116"/>
  <c r="P276" i="116"/>
  <c r="Q276" i="116" s="1"/>
  <c r="L658" i="116"/>
  <c r="M661" i="116"/>
  <c r="L20" i="116"/>
  <c r="L17" i="116" s="1"/>
  <c r="O27" i="116"/>
  <c r="P171" i="116"/>
  <c r="P122" i="116"/>
  <c r="M402" i="116"/>
  <c r="N403" i="116"/>
  <c r="L249" i="116"/>
  <c r="M250" i="116"/>
  <c r="O380" i="116"/>
  <c r="N378" i="116"/>
  <c r="O203" i="116"/>
  <c r="N201" i="116"/>
  <c r="M511" i="116"/>
  <c r="N513" i="116"/>
  <c r="M14" i="116"/>
  <c r="L391" i="116"/>
  <c r="L368" i="116" s="1"/>
  <c r="L427" i="116" s="1"/>
  <c r="M392" i="116"/>
  <c r="N113" i="116"/>
  <c r="O115" i="116"/>
  <c r="P245" i="116"/>
  <c r="O243" i="116"/>
  <c r="O298" i="116"/>
  <c r="P299" i="116"/>
  <c r="N85" i="116"/>
  <c r="M533" i="116"/>
  <c r="N534" i="116"/>
  <c r="O471" i="116"/>
  <c r="P472" i="116"/>
  <c r="P129" i="116"/>
  <c r="N189" i="116"/>
  <c r="O190" i="116"/>
  <c r="O520" i="116"/>
  <c r="P521" i="116"/>
  <c r="N187" i="116"/>
  <c r="O188" i="116"/>
  <c r="L494" i="116"/>
  <c r="M495" i="116"/>
  <c r="M67" i="116" s="1"/>
  <c r="N696" i="116"/>
  <c r="M693" i="116"/>
  <c r="O413" i="116"/>
  <c r="O56" i="116" s="1"/>
  <c r="N409" i="116"/>
  <c r="K652" i="116"/>
  <c r="K711" i="116" s="1"/>
  <c r="M118" i="116"/>
  <c r="N119" i="116"/>
  <c r="L48" i="116"/>
  <c r="N401" i="116"/>
  <c r="M516" i="116"/>
  <c r="N517" i="116"/>
  <c r="N18" i="116" s="1"/>
  <c r="N31" i="116"/>
  <c r="O104" i="116"/>
  <c r="O101" i="116" s="1"/>
  <c r="P92" i="116"/>
  <c r="N567" i="116"/>
  <c r="M565" i="116"/>
  <c r="M68" i="116"/>
  <c r="O198" i="116"/>
  <c r="N196" i="116"/>
  <c r="N489" i="116"/>
  <c r="O490" i="116"/>
  <c r="N167" i="116"/>
  <c r="N23" i="116" s="1"/>
  <c r="M165" i="116"/>
  <c r="O636" i="116"/>
  <c r="P637" i="116"/>
  <c r="P584" i="116"/>
  <c r="N423" i="116"/>
  <c r="O424" i="116"/>
  <c r="M257" i="116"/>
  <c r="L255" i="116"/>
  <c r="L42" i="116"/>
  <c r="L40" i="116" s="1"/>
  <c r="N466" i="116"/>
  <c r="N38" i="116" s="1"/>
  <c r="M462" i="116"/>
  <c r="L331" i="116"/>
  <c r="M332" i="116"/>
  <c r="P628" i="116"/>
  <c r="L46" i="116"/>
  <c r="L45" i="116" s="1"/>
  <c r="Q138" i="116"/>
  <c r="P136" i="116"/>
  <c r="Q136" i="116" s="1"/>
  <c r="N232" i="116"/>
  <c r="O233" i="116"/>
  <c r="O264" i="116"/>
  <c r="O49" i="116" s="1"/>
  <c r="P86" i="116"/>
  <c r="Q543" i="116"/>
  <c r="P542" i="116"/>
  <c r="Q542" i="116" s="1"/>
  <c r="O480" i="116"/>
  <c r="P481" i="116"/>
  <c r="Q279" i="116"/>
  <c r="P278" i="116"/>
  <c r="Q278" i="116" s="1"/>
  <c r="O161" i="116"/>
  <c r="P162" i="116"/>
  <c r="N669" i="116"/>
  <c r="O670" i="116"/>
  <c r="N553" i="116"/>
  <c r="M551" i="116"/>
  <c r="N316" i="116"/>
  <c r="M314" i="116"/>
  <c r="M31" i="116"/>
  <c r="M101" i="116"/>
  <c r="M326" i="116"/>
  <c r="N328" i="116"/>
  <c r="O593" i="116"/>
  <c r="N591" i="116"/>
  <c r="Q386" i="116"/>
  <c r="O556" i="116"/>
  <c r="P557" i="116"/>
  <c r="P166" i="116"/>
  <c r="O698" i="116"/>
  <c r="P699" i="116"/>
  <c r="N176" i="116"/>
  <c r="M32" i="116"/>
  <c r="Q708" i="116"/>
  <c r="M94" i="116"/>
  <c r="M653" i="116"/>
  <c r="N654" i="116"/>
  <c r="N260" i="116"/>
  <c r="O261" i="116"/>
  <c r="P182" i="116"/>
  <c r="Q463" i="116"/>
  <c r="L684" i="116"/>
  <c r="M685" i="116"/>
  <c r="L35" i="116"/>
  <c r="L34" i="116" s="1"/>
  <c r="M62" i="116"/>
  <c r="M61" i="116" s="1"/>
  <c r="M414" i="116"/>
  <c r="N415" i="116"/>
  <c r="N58" i="116" s="1"/>
  <c r="M60" i="116"/>
  <c r="N133" i="116"/>
  <c r="M404" i="116"/>
  <c r="N405" i="116"/>
  <c r="N586" i="116"/>
  <c r="N16" i="116" s="1"/>
  <c r="M582" i="116"/>
  <c r="O587" i="116"/>
  <c r="P588" i="116"/>
  <c r="N468" i="116"/>
  <c r="O469" i="116"/>
  <c r="M117" i="116"/>
  <c r="L615" i="116"/>
  <c r="L581" i="116" s="1"/>
  <c r="L640" i="116" s="1"/>
  <c r="M616" i="116"/>
  <c r="M178" i="116"/>
  <c r="N179" i="116"/>
  <c r="P273" i="116"/>
  <c r="L30" i="116"/>
  <c r="L172" i="116"/>
  <c r="L155" i="116" s="1"/>
  <c r="L214" i="116" s="1"/>
  <c r="M174" i="116"/>
  <c r="N560" i="116"/>
  <c r="O561" i="116"/>
  <c r="P622" i="116" l="1"/>
  <c r="Q622" i="116" s="1"/>
  <c r="P192" i="116"/>
  <c r="O635" i="116"/>
  <c r="P635" i="116" s="1"/>
  <c r="O186" i="116"/>
  <c r="O184" i="116" s="1"/>
  <c r="N184" i="116"/>
  <c r="N633" i="116"/>
  <c r="P614" i="116"/>
  <c r="P613" i="116" s="1"/>
  <c r="Q613" i="116" s="1"/>
  <c r="P375" i="116"/>
  <c r="Q375" i="116" s="1"/>
  <c r="N705" i="116"/>
  <c r="N64" i="116" s="1"/>
  <c r="N63" i="116" s="1"/>
  <c r="M704" i="116"/>
  <c r="N440" i="116"/>
  <c r="O441" i="116"/>
  <c r="O599" i="116"/>
  <c r="P599" i="116" s="1"/>
  <c r="N449" i="116"/>
  <c r="N598" i="116"/>
  <c r="O275" i="116"/>
  <c r="O272" i="116" s="1"/>
  <c r="N272" i="116"/>
  <c r="M439" i="116"/>
  <c r="L297" i="116"/>
  <c r="L356" i="116" s="1"/>
  <c r="L498" i="116"/>
  <c r="N62" i="116"/>
  <c r="N61" i="116" s="1"/>
  <c r="M35" i="116"/>
  <c r="M34" i="116" s="1"/>
  <c r="O420" i="116"/>
  <c r="L28" i="116"/>
  <c r="K11" i="116"/>
  <c r="K70" i="116" s="1"/>
  <c r="L652" i="116"/>
  <c r="L711" i="116" s="1"/>
  <c r="M258" i="116"/>
  <c r="N259" i="116"/>
  <c r="L84" i="116"/>
  <c r="L143" i="116" s="1"/>
  <c r="O563" i="116"/>
  <c r="O562" i="116" s="1"/>
  <c r="O473" i="116"/>
  <c r="P474" i="116"/>
  <c r="P388" i="116"/>
  <c r="O385" i="116"/>
  <c r="Q467" i="116"/>
  <c r="P39" i="116"/>
  <c r="Q39" i="116" s="1"/>
  <c r="L47" i="116"/>
  <c r="N333" i="116"/>
  <c r="O334" i="116"/>
  <c r="Q422" i="116"/>
  <c r="P420" i="116"/>
  <c r="Q420" i="116" s="1"/>
  <c r="M12" i="116"/>
  <c r="Q457" i="116"/>
  <c r="P456" i="116"/>
  <c r="Q456" i="116" s="1"/>
  <c r="O445" i="116"/>
  <c r="P446" i="116"/>
  <c r="L226" i="116"/>
  <c r="L285" i="116" s="1"/>
  <c r="M52" i="116"/>
  <c r="L510" i="116"/>
  <c r="L569" i="116" s="1"/>
  <c r="N631" i="116"/>
  <c r="O632" i="116"/>
  <c r="Q687" i="116"/>
  <c r="P686" i="116"/>
  <c r="Q686" i="116" s="1"/>
  <c r="O260" i="116"/>
  <c r="P261" i="116"/>
  <c r="N326" i="116"/>
  <c r="O328" i="116"/>
  <c r="Q588" i="116"/>
  <c r="P587" i="116"/>
  <c r="Q587" i="116" s="1"/>
  <c r="N60" i="116"/>
  <c r="O133" i="116"/>
  <c r="P698" i="116"/>
  <c r="Q698" i="116" s="1"/>
  <c r="Q699" i="116"/>
  <c r="Q557" i="116"/>
  <c r="P556" i="116"/>
  <c r="Q556" i="116" s="1"/>
  <c r="Q162" i="116"/>
  <c r="P161" i="116"/>
  <c r="Q161" i="116" s="1"/>
  <c r="O567" i="116"/>
  <c r="N565" i="116"/>
  <c r="N68" i="116"/>
  <c r="N400" i="116"/>
  <c r="O401" i="116"/>
  <c r="O189" i="116"/>
  <c r="P190" i="116"/>
  <c r="P96" i="116"/>
  <c r="N539" i="116"/>
  <c r="O540" i="116"/>
  <c r="M59" i="116"/>
  <c r="M57" i="116" s="1"/>
  <c r="N132" i="116"/>
  <c r="M130" i="116"/>
  <c r="O606" i="116"/>
  <c r="N604" i="116"/>
  <c r="N36" i="116"/>
  <c r="P131" i="116"/>
  <c r="M66" i="116"/>
  <c r="Q192" i="116"/>
  <c r="P191" i="116"/>
  <c r="Q191" i="116" s="1"/>
  <c r="Q308" i="116"/>
  <c r="Q590" i="116"/>
  <c r="O449" i="116"/>
  <c r="P450" i="116"/>
  <c r="N236" i="116"/>
  <c r="O237" i="116"/>
  <c r="N22" i="116"/>
  <c r="O560" i="116"/>
  <c r="P561" i="116"/>
  <c r="Q273" i="116"/>
  <c r="O669" i="116"/>
  <c r="P670" i="116"/>
  <c r="O423" i="116"/>
  <c r="P424" i="116"/>
  <c r="P636" i="116"/>
  <c r="Q637" i="116"/>
  <c r="M494" i="116"/>
  <c r="N495" i="116"/>
  <c r="N67" i="116" s="1"/>
  <c r="Q245" i="116"/>
  <c r="P243" i="116"/>
  <c r="Q243" i="116" s="1"/>
  <c r="M249" i="116"/>
  <c r="N250" i="116"/>
  <c r="Q122" i="116"/>
  <c r="Q171" i="116"/>
  <c r="P27" i="116"/>
  <c r="Q27" i="116" s="1"/>
  <c r="Q322" i="116"/>
  <c r="P320" i="116"/>
  <c r="Q320" i="116" s="1"/>
  <c r="N702" i="116"/>
  <c r="O703" i="116"/>
  <c r="Q95" i="116"/>
  <c r="N55" i="116"/>
  <c r="O128" i="116"/>
  <c r="N125" i="116"/>
  <c r="N532" i="116"/>
  <c r="M33" i="116"/>
  <c r="M527" i="116"/>
  <c r="Q140" i="116"/>
  <c r="P139" i="116"/>
  <c r="N281" i="116"/>
  <c r="O282" i="116"/>
  <c r="P89" i="116"/>
  <c r="P85" i="116" s="1"/>
  <c r="M688" i="116"/>
  <c r="N689" i="116"/>
  <c r="N156" i="116"/>
  <c r="O157" i="116"/>
  <c r="N13" i="116"/>
  <c r="N653" i="116"/>
  <c r="O654" i="116"/>
  <c r="Q481" i="116"/>
  <c r="P480" i="116"/>
  <c r="Q480" i="116" s="1"/>
  <c r="N257" i="116"/>
  <c r="M255" i="116"/>
  <c r="M42" i="116"/>
  <c r="M40" i="116" s="1"/>
  <c r="O167" i="116"/>
  <c r="N165" i="116"/>
  <c r="O176" i="116"/>
  <c r="N32" i="116"/>
  <c r="Q166" i="116"/>
  <c r="P593" i="116"/>
  <c r="O591" i="116"/>
  <c r="O489" i="116"/>
  <c r="P490" i="116"/>
  <c r="Q92" i="116"/>
  <c r="N516" i="116"/>
  <c r="O517" i="116"/>
  <c r="O18" i="116" s="1"/>
  <c r="P413" i="116"/>
  <c r="P56" i="116" s="1"/>
  <c r="Q56" i="116" s="1"/>
  <c r="O409" i="116"/>
  <c r="Q472" i="116"/>
  <c r="P471" i="116"/>
  <c r="Q471" i="116" s="1"/>
  <c r="O120" i="116"/>
  <c r="P121" i="116"/>
  <c r="Q212" i="116"/>
  <c r="P210" i="116"/>
  <c r="O709" i="116"/>
  <c r="N707" i="116"/>
  <c r="N37" i="116"/>
  <c r="O110" i="116"/>
  <c r="N107" i="116"/>
  <c r="N338" i="116"/>
  <c r="O339" i="116"/>
  <c r="N53" i="116"/>
  <c r="O316" i="116"/>
  <c r="N314" i="116"/>
  <c r="M684" i="116"/>
  <c r="N685" i="116"/>
  <c r="N551" i="116"/>
  <c r="O553" i="116"/>
  <c r="O54" i="116" s="1"/>
  <c r="O232" i="116"/>
  <c r="P233" i="116"/>
  <c r="M331" i="116"/>
  <c r="N332" i="116"/>
  <c r="M391" i="116"/>
  <c r="M368" i="116" s="1"/>
  <c r="M427" i="116" s="1"/>
  <c r="N392" i="116"/>
  <c r="M658" i="116"/>
  <c r="N661" i="116"/>
  <c r="M20" i="116"/>
  <c r="M17" i="116" s="1"/>
  <c r="O468" i="116"/>
  <c r="P469" i="116"/>
  <c r="P627" i="116"/>
  <c r="Q627" i="116" s="1"/>
  <c r="Q628" i="116"/>
  <c r="O466" i="116"/>
  <c r="N462" i="116"/>
  <c r="O187" i="116"/>
  <c r="P188" i="116"/>
  <c r="Q129" i="116"/>
  <c r="N533" i="116"/>
  <c r="O534" i="116"/>
  <c r="P203" i="116"/>
  <c r="O201" i="116"/>
  <c r="M546" i="116"/>
  <c r="N547" i="116"/>
  <c r="N26" i="116"/>
  <c r="O99" i="116"/>
  <c r="O94" i="116" s="1"/>
  <c r="Q185" i="116"/>
  <c r="O305" i="116"/>
  <c r="N303" i="116"/>
  <c r="N19" i="116"/>
  <c r="P266" i="116"/>
  <c r="O51" i="116"/>
  <c r="M48" i="116"/>
  <c r="Q182" i="116"/>
  <c r="P264" i="116"/>
  <c r="P49" i="116" s="1"/>
  <c r="Q49" i="116" s="1"/>
  <c r="N54" i="116"/>
  <c r="N118" i="116"/>
  <c r="O119" i="116"/>
  <c r="O696" i="116"/>
  <c r="N693" i="116"/>
  <c r="P115" i="116"/>
  <c r="O113" i="116"/>
  <c r="O343" i="116"/>
  <c r="P345" i="116"/>
  <c r="Q545" i="116"/>
  <c r="P544" i="116"/>
  <c r="Q544" i="116" s="1"/>
  <c r="O227" i="116"/>
  <c r="P228" i="116"/>
  <c r="N662" i="116"/>
  <c r="O663" i="116"/>
  <c r="Q371" i="116"/>
  <c r="P369" i="116"/>
  <c r="P90" i="116"/>
  <c r="Q90" i="116" s="1"/>
  <c r="N174" i="116"/>
  <c r="M30" i="116"/>
  <c r="M172" i="116"/>
  <c r="M155" i="116" s="1"/>
  <c r="M214" i="116" s="1"/>
  <c r="N404" i="116"/>
  <c r="O405" i="116"/>
  <c r="M116" i="116"/>
  <c r="M44" i="116"/>
  <c r="M43" i="116" s="1"/>
  <c r="N117" i="116"/>
  <c r="N178" i="116"/>
  <c r="O179" i="116"/>
  <c r="M615" i="116"/>
  <c r="M581" i="116" s="1"/>
  <c r="M640" i="116" s="1"/>
  <c r="N616" i="116"/>
  <c r="O586" i="116"/>
  <c r="N582" i="116"/>
  <c r="N414" i="116"/>
  <c r="O415" i="116"/>
  <c r="M46" i="116"/>
  <c r="M45" i="116" s="1"/>
  <c r="Q521" i="116"/>
  <c r="P520" i="116"/>
  <c r="Q520" i="116" s="1"/>
  <c r="O513" i="116"/>
  <c r="N511" i="116"/>
  <c r="N14" i="116"/>
  <c r="O378" i="116"/>
  <c r="P380" i="116"/>
  <c r="N311" i="116"/>
  <c r="M25" i="116"/>
  <c r="M21" i="116" s="1"/>
  <c r="M307" i="116"/>
  <c r="N397" i="116"/>
  <c r="O398" i="116"/>
  <c r="N41" i="116"/>
  <c r="O633" i="116"/>
  <c r="O65" i="116"/>
  <c r="N491" i="116"/>
  <c r="O492" i="116"/>
  <c r="N329" i="116"/>
  <c r="O330" i="116"/>
  <c r="N265" i="116"/>
  <c r="M262" i="116"/>
  <c r="M50" i="116"/>
  <c r="O207" i="116"/>
  <c r="P208" i="116"/>
  <c r="P612" i="116"/>
  <c r="O610" i="116"/>
  <c r="Q86" i="116"/>
  <c r="Q584" i="116"/>
  <c r="P198" i="116"/>
  <c r="O196" i="116"/>
  <c r="O31" i="116"/>
  <c r="P104" i="116"/>
  <c r="P101" i="116" s="1"/>
  <c r="Q101" i="116" s="1"/>
  <c r="Q299" i="116"/>
  <c r="P298" i="116"/>
  <c r="N402" i="116"/>
  <c r="O403" i="116"/>
  <c r="Q123" i="116"/>
  <c r="Q102" i="116"/>
  <c r="Q677" i="116"/>
  <c r="P675" i="116"/>
  <c r="Q675" i="116" s="1"/>
  <c r="Q614" i="116" l="1"/>
  <c r="P374" i="116"/>
  <c r="Q374" i="116" s="1"/>
  <c r="P186" i="116"/>
  <c r="N704" i="116"/>
  <c r="O705" i="116"/>
  <c r="O64" i="116" s="1"/>
  <c r="O63" i="116" s="1"/>
  <c r="O29" i="116"/>
  <c r="O598" i="116"/>
  <c r="P441" i="116"/>
  <c r="O440" i="116"/>
  <c r="O62" i="116"/>
  <c r="O61" i="116" s="1"/>
  <c r="P275" i="116"/>
  <c r="Q275" i="116" s="1"/>
  <c r="M498" i="116"/>
  <c r="P29" i="116"/>
  <c r="Q29" i="116" s="1"/>
  <c r="M510" i="116"/>
  <c r="M569" i="116" s="1"/>
  <c r="L11" i="116"/>
  <c r="L70" i="116" s="1"/>
  <c r="M28" i="116"/>
  <c r="P563" i="116"/>
  <c r="N66" i="116"/>
  <c r="O259" i="116"/>
  <c r="N258" i="116"/>
  <c r="Q474" i="116"/>
  <c r="P473" i="116"/>
  <c r="Q473" i="116" s="1"/>
  <c r="Q388" i="116"/>
  <c r="P385" i="116"/>
  <c r="Q385" i="116" s="1"/>
  <c r="M84" i="116"/>
  <c r="M143" i="116" s="1"/>
  <c r="O333" i="116"/>
  <c r="P334" i="116"/>
  <c r="P333" i="116" s="1"/>
  <c r="Q333" i="116" s="1"/>
  <c r="N35" i="116"/>
  <c r="N34" i="116" s="1"/>
  <c r="N439" i="116"/>
  <c r="M297" i="116"/>
  <c r="M356" i="116" s="1"/>
  <c r="O631" i="116"/>
  <c r="P632" i="116"/>
  <c r="M652" i="116"/>
  <c r="M711" i="116" s="1"/>
  <c r="Q446" i="116"/>
  <c r="P445" i="116"/>
  <c r="Q445" i="116" s="1"/>
  <c r="Q298" i="116"/>
  <c r="Q612" i="116"/>
  <c r="P610" i="116"/>
  <c r="Q610" i="116" s="1"/>
  <c r="O329" i="116"/>
  <c r="P330" i="116"/>
  <c r="Q380" i="116"/>
  <c r="P378" i="116"/>
  <c r="Q378" i="116" s="1"/>
  <c r="Q208" i="116"/>
  <c r="P207" i="116"/>
  <c r="Q207" i="116" s="1"/>
  <c r="O397" i="116"/>
  <c r="P398" i="116"/>
  <c r="O41" i="116"/>
  <c r="Q266" i="116"/>
  <c r="P51" i="116"/>
  <c r="Q51" i="116" s="1"/>
  <c r="O533" i="116"/>
  <c r="P534" i="116"/>
  <c r="N391" i="116"/>
  <c r="N368" i="116" s="1"/>
  <c r="N427" i="116" s="1"/>
  <c r="O392" i="116"/>
  <c r="N52" i="116"/>
  <c r="Q210" i="116"/>
  <c r="Q413" i="116"/>
  <c r="P409" i="116"/>
  <c r="Q409" i="116" s="1"/>
  <c r="Q593" i="116"/>
  <c r="P591" i="116"/>
  <c r="Q591" i="116" s="1"/>
  <c r="O257" i="116"/>
  <c r="N255" i="116"/>
  <c r="N42" i="116"/>
  <c r="N40" i="116" s="1"/>
  <c r="Q139" i="116"/>
  <c r="O55" i="116"/>
  <c r="P128" i="116"/>
  <c r="O125" i="116"/>
  <c r="Q424" i="116"/>
  <c r="Q423" i="116" s="1"/>
  <c r="P423" i="116"/>
  <c r="O60" i="116"/>
  <c r="P133" i="116"/>
  <c r="O326" i="116"/>
  <c r="P328" i="116"/>
  <c r="P326" i="116" s="1"/>
  <c r="Q326" i="116" s="1"/>
  <c r="Q198" i="116"/>
  <c r="P196" i="116"/>
  <c r="Q196" i="116" s="1"/>
  <c r="Q85" i="116"/>
  <c r="P586" i="116"/>
  <c r="P16" i="116" s="1"/>
  <c r="Q16" i="116" s="1"/>
  <c r="O582" i="116"/>
  <c r="O178" i="116"/>
  <c r="P179" i="116"/>
  <c r="P696" i="116"/>
  <c r="O693" i="116"/>
  <c r="O338" i="116"/>
  <c r="P339" i="116"/>
  <c r="O53" i="116"/>
  <c r="O516" i="116"/>
  <c r="P517" i="116"/>
  <c r="N688" i="116"/>
  <c r="O689" i="116"/>
  <c r="O702" i="116"/>
  <c r="P703" i="116"/>
  <c r="O662" i="116"/>
  <c r="P663" i="116"/>
  <c r="Q345" i="116"/>
  <c r="P343" i="116"/>
  <c r="Q343" i="116" s="1"/>
  <c r="O118" i="116"/>
  <c r="P119" i="116"/>
  <c r="Q264" i="116"/>
  <c r="P305" i="116"/>
  <c r="O303" i="116"/>
  <c r="O19" i="116"/>
  <c r="Q203" i="116"/>
  <c r="P201" i="116"/>
  <c r="Q201" i="116" s="1"/>
  <c r="N331" i="116"/>
  <c r="O332" i="116"/>
  <c r="O281" i="116"/>
  <c r="P282" i="116"/>
  <c r="N249" i="116"/>
  <c r="O250" i="116"/>
  <c r="Q561" i="116"/>
  <c r="P560" i="116"/>
  <c r="Q560" i="116" s="1"/>
  <c r="Q450" i="116"/>
  <c r="P449" i="116"/>
  <c r="Q449" i="116" s="1"/>
  <c r="P567" i="116"/>
  <c r="O565" i="116"/>
  <c r="O68" i="116"/>
  <c r="P513" i="116"/>
  <c r="O511" i="116"/>
  <c r="O14" i="116"/>
  <c r="O414" i="116"/>
  <c r="P415" i="116"/>
  <c r="P58" i="116" s="1"/>
  <c r="O404" i="116"/>
  <c r="P405" i="116"/>
  <c r="Q115" i="116"/>
  <c r="P113" i="116"/>
  <c r="Q113" i="116" s="1"/>
  <c r="N46" i="116"/>
  <c r="N45" i="116" s="1"/>
  <c r="Q469" i="116"/>
  <c r="P468" i="116"/>
  <c r="Q468" i="116" s="1"/>
  <c r="N684" i="116"/>
  <c r="O685" i="116"/>
  <c r="M226" i="116"/>
  <c r="M285" i="116" s="1"/>
  <c r="Q635" i="116"/>
  <c r="P633" i="116"/>
  <c r="Q633" i="116" s="1"/>
  <c r="P65" i="116"/>
  <c r="Q65" i="116" s="1"/>
  <c r="O491" i="116"/>
  <c r="P492" i="116"/>
  <c r="O402" i="116"/>
  <c r="P403" i="116"/>
  <c r="Q104" i="116"/>
  <c r="P31" i="116"/>
  <c r="Q31" i="116" s="1"/>
  <c r="O265" i="116"/>
  <c r="N50" i="116"/>
  <c r="N262" i="116"/>
  <c r="O311" i="116"/>
  <c r="N25" i="116"/>
  <c r="N21" i="116" s="1"/>
  <c r="N307" i="116"/>
  <c r="Q228" i="116"/>
  <c r="P227" i="116"/>
  <c r="Q188" i="116"/>
  <c r="P187" i="116"/>
  <c r="Q187" i="116" s="1"/>
  <c r="Q233" i="116"/>
  <c r="P232" i="116"/>
  <c r="Q232" i="116" s="1"/>
  <c r="P316" i="116"/>
  <c r="O314" i="116"/>
  <c r="O37" i="116"/>
  <c r="P110" i="116"/>
  <c r="O107" i="116"/>
  <c r="Q670" i="116"/>
  <c r="P669" i="116"/>
  <c r="Q669" i="116" s="1"/>
  <c r="O539" i="116"/>
  <c r="P540" i="116"/>
  <c r="N546" i="116"/>
  <c r="O547" i="116"/>
  <c r="P167" i="116"/>
  <c r="P23" i="116" s="1"/>
  <c r="Q23" i="116" s="1"/>
  <c r="O165" i="116"/>
  <c r="Q89" i="116"/>
  <c r="O236" i="116"/>
  <c r="P237" i="116"/>
  <c r="O22" i="116"/>
  <c r="O604" i="116"/>
  <c r="P606" i="116"/>
  <c r="O36" i="116"/>
  <c r="N615" i="116"/>
  <c r="N581" i="116" s="1"/>
  <c r="N640" i="116" s="1"/>
  <c r="O616" i="116"/>
  <c r="M47" i="116"/>
  <c r="O661" i="116"/>
  <c r="N658" i="116"/>
  <c r="N20" i="116"/>
  <c r="N17" i="116" s="1"/>
  <c r="P553" i="116"/>
  <c r="O551" i="116"/>
  <c r="Q121" i="116"/>
  <c r="P120" i="116"/>
  <c r="Q120" i="116" s="1"/>
  <c r="Q490" i="116"/>
  <c r="P489" i="116"/>
  <c r="Q489" i="116" s="1"/>
  <c r="P176" i="116"/>
  <c r="O32" i="116"/>
  <c r="O653" i="116"/>
  <c r="P654" i="116"/>
  <c r="N12" i="116"/>
  <c r="O16" i="116"/>
  <c r="O532" i="116"/>
  <c r="N527" i="116"/>
  <c r="N33" i="116"/>
  <c r="N494" i="116"/>
  <c r="O495" i="116"/>
  <c r="O67" i="116" s="1"/>
  <c r="Q131" i="116"/>
  <c r="Q96" i="116"/>
  <c r="Q190" i="116"/>
  <c r="P189" i="116"/>
  <c r="Q189" i="116" s="1"/>
  <c r="O400" i="116"/>
  <c r="P401" i="116"/>
  <c r="N44" i="116"/>
  <c r="N43" i="116" s="1"/>
  <c r="N116" i="116"/>
  <c r="O117" i="116"/>
  <c r="O174" i="116"/>
  <c r="N30" i="116"/>
  <c r="N172" i="116"/>
  <c r="N155" i="116" s="1"/>
  <c r="N214" i="116" s="1"/>
  <c r="Q369" i="116"/>
  <c r="O26" i="116"/>
  <c r="P99" i="116"/>
  <c r="P466" i="116"/>
  <c r="O462" i="116"/>
  <c r="O38" i="116"/>
  <c r="P598" i="116"/>
  <c r="Q598" i="116" s="1"/>
  <c r="Q599" i="116"/>
  <c r="P709" i="116"/>
  <c r="O707" i="116"/>
  <c r="O156" i="116"/>
  <c r="P157" i="116"/>
  <c r="O13" i="116"/>
  <c r="Q636" i="116"/>
  <c r="O58" i="116"/>
  <c r="N59" i="116"/>
  <c r="N57" i="116" s="1"/>
  <c r="O132" i="116"/>
  <c r="N130" i="116"/>
  <c r="O23" i="116"/>
  <c r="Q261" i="116"/>
  <c r="P260" i="116"/>
  <c r="Q260" i="116" s="1"/>
  <c r="N48" i="116"/>
  <c r="Q186" i="116" l="1"/>
  <c r="P184" i="116"/>
  <c r="Q184" i="116" s="1"/>
  <c r="O48" i="116"/>
  <c r="O704" i="116"/>
  <c r="P705" i="116"/>
  <c r="P64" i="116" s="1"/>
  <c r="P63" i="116" s="1"/>
  <c r="Q63" i="116" s="1"/>
  <c r="Q441" i="116"/>
  <c r="P440" i="116"/>
  <c r="Q440" i="116" s="1"/>
  <c r="P272" i="116"/>
  <c r="Q272" i="116" s="1"/>
  <c r="M11" i="116"/>
  <c r="M70" i="116" s="1"/>
  <c r="P62" i="116"/>
  <c r="Q62" i="116" s="1"/>
  <c r="N498" i="116"/>
  <c r="O66" i="116"/>
  <c r="O258" i="116"/>
  <c r="P259" i="116"/>
  <c r="P562" i="116"/>
  <c r="Q562" i="116" s="1"/>
  <c r="Q563" i="116"/>
  <c r="O35" i="116"/>
  <c r="O34" i="116" s="1"/>
  <c r="O52" i="116"/>
  <c r="N47" i="116"/>
  <c r="O46" i="116"/>
  <c r="O45" i="116" s="1"/>
  <c r="N84" i="116"/>
  <c r="N143" i="116" s="1"/>
  <c r="N226" i="116"/>
  <c r="N285" i="116" s="1"/>
  <c r="Q632" i="116"/>
  <c r="P631" i="116"/>
  <c r="Q631" i="116" s="1"/>
  <c r="N652" i="116"/>
  <c r="N711" i="116" s="1"/>
  <c r="O439" i="116"/>
  <c r="N510" i="116"/>
  <c r="N569" i="116" s="1"/>
  <c r="N297" i="116"/>
  <c r="N356" i="116" s="1"/>
  <c r="Q513" i="116"/>
  <c r="P511" i="116"/>
  <c r="P14" i="116"/>
  <c r="Q14" i="116" s="1"/>
  <c r="O59" i="116"/>
  <c r="O57" i="116" s="1"/>
  <c r="P132" i="116"/>
  <c r="O130" i="116"/>
  <c r="P174" i="116"/>
  <c r="O30" i="116"/>
  <c r="O172" i="116"/>
  <c r="O155" i="116" s="1"/>
  <c r="O214" i="116" s="1"/>
  <c r="Q176" i="116"/>
  <c r="P32" i="116"/>
  <c r="Q32" i="116" s="1"/>
  <c r="Q606" i="116"/>
  <c r="P604" i="116"/>
  <c r="Q604" i="116" s="1"/>
  <c r="P36" i="116"/>
  <c r="Q36" i="116" s="1"/>
  <c r="P532" i="116"/>
  <c r="O33" i="116"/>
  <c r="O527" i="116"/>
  <c r="Q227" i="116"/>
  <c r="P311" i="116"/>
  <c r="O25" i="116"/>
  <c r="O21" i="116" s="1"/>
  <c r="O307" i="116"/>
  <c r="O684" i="116"/>
  <c r="P685" i="116"/>
  <c r="Q282" i="116"/>
  <c r="Q696" i="116"/>
  <c r="P693" i="116"/>
  <c r="Q693" i="116" s="1"/>
  <c r="P257" i="116"/>
  <c r="O255" i="116"/>
  <c r="O42" i="116"/>
  <c r="O40" i="116" s="1"/>
  <c r="Q403" i="116"/>
  <c r="P402" i="116"/>
  <c r="Q402" i="116" s="1"/>
  <c r="Q305" i="116"/>
  <c r="P303" i="116"/>
  <c r="P19" i="116"/>
  <c r="Q19" i="116" s="1"/>
  <c r="Q709" i="116"/>
  <c r="P707" i="116"/>
  <c r="Q110" i="116"/>
  <c r="P37" i="116"/>
  <c r="Q37" i="116" s="1"/>
  <c r="P107" i="116"/>
  <c r="Q107" i="116" s="1"/>
  <c r="O12" i="116"/>
  <c r="Q466" i="116"/>
  <c r="P462" i="116"/>
  <c r="Q462" i="116" s="1"/>
  <c r="P38" i="116"/>
  <c r="Q38" i="116" s="1"/>
  <c r="O116" i="116"/>
  <c r="O44" i="116"/>
  <c r="O43" i="116" s="1"/>
  <c r="P117" i="116"/>
  <c r="O494" i="116"/>
  <c r="P495" i="116"/>
  <c r="P661" i="116"/>
  <c r="O658" i="116"/>
  <c r="O20" i="116"/>
  <c r="O17" i="116" s="1"/>
  <c r="Q405" i="116"/>
  <c r="P404" i="116"/>
  <c r="Q404" i="116" s="1"/>
  <c r="Q567" i="116"/>
  <c r="P565" i="116"/>
  <c r="P68" i="116"/>
  <c r="Q68" i="116" s="1"/>
  <c r="Q663" i="116"/>
  <c r="P662" i="116"/>
  <c r="Q662" i="116" s="1"/>
  <c r="P702" i="116"/>
  <c r="Q702" i="116" s="1"/>
  <c r="Q703" i="116"/>
  <c r="Q316" i="116"/>
  <c r="P314" i="116"/>
  <c r="Q314" i="116" s="1"/>
  <c r="O331" i="116"/>
  <c r="P332" i="116"/>
  <c r="Q339" i="116"/>
  <c r="P338" i="116"/>
  <c r="Q338" i="116" s="1"/>
  <c r="P53" i="116"/>
  <c r="P178" i="116"/>
  <c r="Q178" i="116" s="1"/>
  <c r="Q179" i="116"/>
  <c r="Q330" i="116"/>
  <c r="P329" i="116"/>
  <c r="Q329" i="116" s="1"/>
  <c r="O249" i="116"/>
  <c r="P250" i="116"/>
  <c r="Q401" i="116"/>
  <c r="P400" i="116"/>
  <c r="Q400" i="116" s="1"/>
  <c r="O615" i="116"/>
  <c r="O581" i="116" s="1"/>
  <c r="O640" i="116" s="1"/>
  <c r="P616" i="116"/>
  <c r="O546" i="116"/>
  <c r="P547" i="116"/>
  <c r="P265" i="116"/>
  <c r="O50" i="116"/>
  <c r="O262" i="116"/>
  <c r="P491" i="116"/>
  <c r="Q491" i="116" s="1"/>
  <c r="Q492" i="116"/>
  <c r="Q415" i="116"/>
  <c r="P414" i="116"/>
  <c r="Q414" i="116" s="1"/>
  <c r="O391" i="116"/>
  <c r="O368" i="116" s="1"/>
  <c r="O427" i="116" s="1"/>
  <c r="P392" i="116"/>
  <c r="Q157" i="116"/>
  <c r="P156" i="116"/>
  <c r="P13" i="116"/>
  <c r="Q654" i="116"/>
  <c r="P653" i="116"/>
  <c r="Q99" i="116"/>
  <c r="P26" i="116"/>
  <c r="Q26" i="116" s="1"/>
  <c r="P94" i="116"/>
  <c r="N28" i="116"/>
  <c r="Q237" i="116"/>
  <c r="P236" i="116"/>
  <c r="Q236" i="116" s="1"/>
  <c r="P22" i="116"/>
  <c r="Q167" i="116"/>
  <c r="P165" i="116"/>
  <c r="Q165" i="116" s="1"/>
  <c r="Q540" i="116"/>
  <c r="P539" i="116"/>
  <c r="Q539" i="116" s="1"/>
  <c r="Q119" i="116"/>
  <c r="P118" i="116"/>
  <c r="Q118" i="116" s="1"/>
  <c r="O688" i="116"/>
  <c r="P689" i="116"/>
  <c r="Q133" i="116"/>
  <c r="P60" i="116"/>
  <c r="Q60" i="116" s="1"/>
  <c r="Q586" i="116"/>
  <c r="P582" i="116"/>
  <c r="Q534" i="116"/>
  <c r="P533" i="116"/>
  <c r="Q533" i="116" s="1"/>
  <c r="Q58" i="116"/>
  <c r="Q553" i="116"/>
  <c r="P551" i="116"/>
  <c r="Q551" i="116" s="1"/>
  <c r="Q517" i="116"/>
  <c r="P516" i="116"/>
  <c r="Q516" i="116" s="1"/>
  <c r="P18" i="116"/>
  <c r="P54" i="116"/>
  <c r="Q54" i="116" s="1"/>
  <c r="Q128" i="116"/>
  <c r="P55" i="116"/>
  <c r="Q55" i="116" s="1"/>
  <c r="P125" i="116"/>
  <c r="Q125" i="116" s="1"/>
  <c r="Q398" i="116"/>
  <c r="P397" i="116"/>
  <c r="Q397" i="116" s="1"/>
  <c r="P41" i="116"/>
  <c r="O47" i="116" l="1"/>
  <c r="P704" i="116"/>
  <c r="Q704" i="116" s="1"/>
  <c r="Q705" i="116"/>
  <c r="P61" i="116"/>
  <c r="Q61" i="116" s="1"/>
  <c r="Q64" i="116"/>
  <c r="O498" i="116"/>
  <c r="O652" i="116"/>
  <c r="O711" i="116" s="1"/>
  <c r="O84" i="116"/>
  <c r="O143" i="116" s="1"/>
  <c r="N11" i="116"/>
  <c r="N70" i="116" s="1"/>
  <c r="O297" i="116"/>
  <c r="O356" i="116" s="1"/>
  <c r="Q259" i="116"/>
  <c r="P258" i="116"/>
  <c r="Q258" i="116" s="1"/>
  <c r="P46" i="116"/>
  <c r="Q46" i="116" s="1"/>
  <c r="O510" i="116"/>
  <c r="O569" i="116" s="1"/>
  <c r="P35" i="116"/>
  <c r="P34" i="116" s="1"/>
  <c r="Q34" i="116" s="1"/>
  <c r="O226" i="116"/>
  <c r="O285" i="116" s="1"/>
  <c r="O28" i="116"/>
  <c r="Q582" i="116"/>
  <c r="Q616" i="116"/>
  <c r="P615" i="116"/>
  <c r="Q615" i="116" s="1"/>
  <c r="Q53" i="116"/>
  <c r="P52" i="116"/>
  <c r="Q52" i="116" s="1"/>
  <c r="Q495" i="116"/>
  <c r="P494" i="116"/>
  <c r="Q303" i="116"/>
  <c r="P67" i="116"/>
  <c r="Q685" i="116"/>
  <c r="P684" i="116"/>
  <c r="Q684" i="116" s="1"/>
  <c r="P439" i="116"/>
  <c r="Q439" i="116" s="1"/>
  <c r="Q547" i="116"/>
  <c r="P546" i="116"/>
  <c r="Q546" i="116" s="1"/>
  <c r="P48" i="116"/>
  <c r="Q13" i="116"/>
  <c r="P12" i="116"/>
  <c r="Q332" i="116"/>
  <c r="P331" i="116"/>
  <c r="Q331" i="116" s="1"/>
  <c r="Q174" i="116"/>
  <c r="P30" i="116"/>
  <c r="P172" i="116"/>
  <c r="Q172" i="116" s="1"/>
  <c r="Q156" i="116"/>
  <c r="Q18" i="116"/>
  <c r="Q689" i="116"/>
  <c r="P688" i="116"/>
  <c r="Q688" i="116" s="1"/>
  <c r="Q250" i="116"/>
  <c r="P249" i="116"/>
  <c r="Q249" i="116" s="1"/>
  <c r="Q257" i="116"/>
  <c r="P255" i="116"/>
  <c r="Q255" i="116" s="1"/>
  <c r="P42" i="116"/>
  <c r="Q42" i="116" s="1"/>
  <c r="Q532" i="116"/>
  <c r="P33" i="116"/>
  <c r="Q33" i="116" s="1"/>
  <c r="P527" i="116"/>
  <c r="Q527" i="116" s="1"/>
  <c r="Q653" i="116"/>
  <c r="Q265" i="116"/>
  <c r="P50" i="116"/>
  <c r="Q50" i="116" s="1"/>
  <c r="P262" i="116"/>
  <c r="Q262" i="116" s="1"/>
  <c r="Q707" i="116"/>
  <c r="Q132" i="116"/>
  <c r="P59" i="116"/>
  <c r="P130" i="116"/>
  <c r="Q130" i="116" s="1"/>
  <c r="Q41" i="116"/>
  <c r="Q565" i="116"/>
  <c r="Q661" i="116"/>
  <c r="P658" i="116"/>
  <c r="Q658" i="116" s="1"/>
  <c r="P20" i="116"/>
  <c r="Q20" i="116" s="1"/>
  <c r="Q511" i="116"/>
  <c r="Q22" i="116"/>
  <c r="Q94" i="116"/>
  <c r="Q392" i="116"/>
  <c r="P391" i="116"/>
  <c r="Q117" i="116"/>
  <c r="P116" i="116"/>
  <c r="Q116" i="116" s="1"/>
  <c r="P44" i="116"/>
  <c r="Q311" i="116"/>
  <c r="P25" i="116"/>
  <c r="Q25" i="116" s="1"/>
  <c r="P307" i="116"/>
  <c r="O11" i="116" l="1"/>
  <c r="O70" i="116" s="1"/>
  <c r="P45" i="116"/>
  <c r="Q45" i="116" s="1"/>
  <c r="Q35" i="116"/>
  <c r="P226" i="116"/>
  <c r="Q226" i="116" s="1"/>
  <c r="P155" i="116"/>
  <c r="Q155" i="116" s="1"/>
  <c r="P40" i="116"/>
  <c r="Q40" i="116" s="1"/>
  <c r="P21" i="116"/>
  <c r="Q21" i="116" s="1"/>
  <c r="Q44" i="116"/>
  <c r="P43" i="116"/>
  <c r="Q43" i="116" s="1"/>
  <c r="Q391" i="116"/>
  <c r="P368" i="116"/>
  <c r="Q67" i="116"/>
  <c r="P66" i="116"/>
  <c r="P581" i="116"/>
  <c r="Q307" i="116"/>
  <c r="P281" i="116"/>
  <c r="P84" i="116"/>
  <c r="Q59" i="116"/>
  <c r="P57" i="116"/>
  <c r="Q57" i="116" s="1"/>
  <c r="P652" i="116"/>
  <c r="P297" i="116"/>
  <c r="P17" i="116"/>
  <c r="Q17" i="116" s="1"/>
  <c r="Q48" i="116"/>
  <c r="P47" i="116"/>
  <c r="Q47" i="116" s="1"/>
  <c r="Q494" i="116"/>
  <c r="P498" i="116"/>
  <c r="Q498" i="116" s="1"/>
  <c r="Q30" i="116"/>
  <c r="Q28" i="116" s="1"/>
  <c r="P28" i="116"/>
  <c r="P510" i="116"/>
  <c r="Q12" i="116"/>
  <c r="P214" i="116" l="1"/>
  <c r="Q214" i="116" s="1"/>
  <c r="P11" i="116"/>
  <c r="Q11" i="116" s="1"/>
  <c r="Q652" i="116"/>
  <c r="P711" i="116"/>
  <c r="Q711" i="116" s="1"/>
  <c r="Q84" i="116"/>
  <c r="P143" i="116"/>
  <c r="Q143" i="116" s="1"/>
  <c r="Q281" i="116"/>
  <c r="P285" i="116"/>
  <c r="Q285" i="116" s="1"/>
  <c r="Q510" i="116"/>
  <c r="P569" i="116"/>
  <c r="Q569" i="116" s="1"/>
  <c r="Q368" i="116"/>
  <c r="P427" i="116"/>
  <c r="Q427" i="116" s="1"/>
  <c r="Q581" i="116"/>
  <c r="P640" i="116"/>
  <c r="Q640" i="116" s="1"/>
  <c r="Q297" i="116"/>
  <c r="P356" i="116"/>
  <c r="Q356" i="116" s="1"/>
  <c r="Q66" i="116"/>
  <c r="P70" i="116" l="1"/>
  <c r="Q70" i="116" s="1"/>
</calcChain>
</file>

<file path=xl/comments1.xml><?xml version="1.0" encoding="utf-8"?>
<comments xmlns="http://schemas.openxmlformats.org/spreadsheetml/2006/main">
  <authors>
    <author>Mejdi Topalli</author>
  </authors>
  <commentList>
    <comment ref="D2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te AM 36011</t>
        </r>
      </text>
    </comment>
    <comment ref="D589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te AM 36011
jan bart 3,450.00 euro te AM 36008</t>
        </r>
      </text>
    </comment>
    <comment ref="E589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te AM 36011
jan bart 3,450.00 euro te AM 36008</t>
        </r>
      </text>
    </comment>
    <comment ref="D59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te AM 36011</t>
        </r>
      </text>
    </comment>
    <comment ref="D5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 3,200.00 te AM 36011</t>
        </r>
      </text>
    </comment>
    <comment ref="E5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 3,200.00 te AM 36011</t>
        </r>
      </text>
    </comment>
    <comment ref="D635" authorId="0" shapeId="0">
      <text>
        <r>
          <rPr>
            <b/>
            <sz val="9"/>
            <color indexed="81"/>
            <rFont val="Tahoma"/>
            <family val="2"/>
          </rPr>
          <t>Mejdi Topalli:
jan bartur 2,159.29 euro nga AM 36010</t>
        </r>
      </text>
    </comment>
    <comment ref="E635" authorId="0" shapeId="0">
      <text>
        <r>
          <rPr>
            <b/>
            <sz val="9"/>
            <color indexed="81"/>
            <rFont val="Tahoma"/>
            <family val="2"/>
          </rPr>
          <t>Mejdi Topalli:
jan bartur 2,159.29 euro nga AM 36010</t>
        </r>
      </text>
    </comment>
    <comment ref="D63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nga AM 36006</t>
        </r>
      </text>
    </comment>
    <comment ref="E63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nga AM 36006</t>
        </r>
      </text>
    </comment>
    <comment ref="D65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nga AM 36010</t>
        </r>
      </text>
    </comment>
    <comment ref="E65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nga AM 36010</t>
        </r>
      </text>
    </comment>
    <comment ref="D664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nga AM 36010</t>
        </r>
      </text>
    </comment>
    <comment ref="D665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nga AM 36010</t>
        </r>
      </text>
    </comment>
  </commentList>
</comments>
</file>

<file path=xl/sharedStrings.xml><?xml version="1.0" encoding="utf-8"?>
<sst xmlns="http://schemas.openxmlformats.org/spreadsheetml/2006/main" count="1818" uniqueCount="235">
  <si>
    <t xml:space="preserve">Karburante per vetura </t>
  </si>
  <si>
    <t xml:space="preserve">PAGAT </t>
  </si>
  <si>
    <t>kompjuter</t>
  </si>
  <si>
    <t>Regjistrimi I automjeteve</t>
  </si>
  <si>
    <t>Shpe per udhetim jasht vendit</t>
  </si>
  <si>
    <t>130</t>
  </si>
  <si>
    <t>Shpenzimet eTelefonis -MOBILe</t>
  </si>
  <si>
    <t>Furnizime  per Zyre</t>
  </si>
  <si>
    <t>Sigurimi I automjeteve</t>
  </si>
  <si>
    <t>Mirëmbajtja dhe riparimi i automjeteve</t>
  </si>
  <si>
    <t>Shpenzime  Komunale</t>
  </si>
  <si>
    <t>Rryma</t>
  </si>
  <si>
    <t>Uji</t>
  </si>
  <si>
    <t>Mbeturinat</t>
  </si>
  <si>
    <t>Pershkrimi</t>
  </si>
  <si>
    <t>Shpenzimet e Udhetimit brenda vendit</t>
  </si>
  <si>
    <t>Akomodimi</t>
  </si>
  <si>
    <t>Reklama dhe konkurse</t>
  </si>
  <si>
    <t xml:space="preserve">Totali </t>
  </si>
  <si>
    <t>Furnizime pastrimi</t>
  </si>
  <si>
    <t>Dreka zyrtare</t>
  </si>
  <si>
    <t>Kodi Ekonomik</t>
  </si>
  <si>
    <t>Përshkrimi i Shpenzimit</t>
  </si>
  <si>
    <t>Pagat dhe Meditjet</t>
  </si>
  <si>
    <t>Pagat neto</t>
  </si>
  <si>
    <t>Tatimi në paga</t>
  </si>
  <si>
    <t>kontributi nga punëtori</t>
  </si>
  <si>
    <t>Kontributi nga punëdhënësi</t>
  </si>
  <si>
    <t>Furnizim me veshmbathje</t>
  </si>
  <si>
    <t>Mirëmbajtje e teknologj informative</t>
  </si>
  <si>
    <t>Qiraja për ndërtesa</t>
  </si>
  <si>
    <t>Totali i shpenzimeve në Zyrën e Ministrit</t>
  </si>
  <si>
    <t>Gas natyror</t>
  </si>
  <si>
    <t>Akomodim per udhetim jasht vendit</t>
  </si>
  <si>
    <t>Kodet ekonomike</t>
  </si>
  <si>
    <t>A</t>
  </si>
  <si>
    <t>B</t>
  </si>
  <si>
    <t>Shërbimet Arsimit dheTrajnimit</t>
  </si>
  <si>
    <t>Shërbime të ndryshme mjekësore</t>
  </si>
  <si>
    <t>Shpenzime për antarësim</t>
  </si>
  <si>
    <t>Mirëmbajtje e TI</t>
  </si>
  <si>
    <t xml:space="preserve">OMK- Oda e mjekve te Kosovës </t>
  </si>
  <si>
    <t>Janar</t>
  </si>
  <si>
    <t>Shkurt</t>
  </si>
  <si>
    <t xml:space="preserve">Mars 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</si>
  <si>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</si>
  <si>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</si>
  <si>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</si>
  <si>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</si>
  <si>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</si>
  <si>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</si>
  <si>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</si>
  <si>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</si>
  <si>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</si>
  <si>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 xml:space="preserve">Totali I shpenzimeve </t>
  </si>
  <si>
    <t>Totali</t>
  </si>
  <si>
    <t>ADM</t>
  </si>
  <si>
    <t>KAB</t>
  </si>
  <si>
    <t>FSK</t>
  </si>
  <si>
    <t>MM</t>
  </si>
  <si>
    <t>PROGRAMI</t>
  </si>
  <si>
    <t xml:space="preserve">Paga dhe mëditje </t>
  </si>
  <si>
    <t xml:space="preserve">Mallra dhe shërbime </t>
  </si>
  <si>
    <t>OIK</t>
  </si>
  <si>
    <t>Komunale</t>
  </si>
  <si>
    <t xml:space="preserve">Kapitale </t>
  </si>
  <si>
    <t>MALLRA DHE SHERBIME</t>
  </si>
  <si>
    <t>BUXHETI</t>
  </si>
  <si>
    <t>SHPENZIMI</t>
  </si>
  <si>
    <t>KATEGORIT</t>
  </si>
  <si>
    <t>Ndryshimi I buxhetit nga viti paraprak %</t>
  </si>
  <si>
    <t>Realizimi I buxhetit    %</t>
  </si>
  <si>
    <t>Krahasimi I realizimit buxhtor me vitin paraprak %</t>
  </si>
  <si>
    <t>Zotimet  (C )</t>
  </si>
  <si>
    <t>Obligimet (D)</t>
  </si>
  <si>
    <t>Totali F=(C,D,E)</t>
  </si>
  <si>
    <t>Difernce me planin e alokimeve            (B-F)</t>
  </si>
  <si>
    <t>% e shpenzimeve me  Alokim (H/B*100)</t>
  </si>
  <si>
    <t xml:space="preserve">      217 MINISTRIA E MBROJTJES</t>
  </si>
  <si>
    <t>Shpenzimet     ( E )</t>
  </si>
  <si>
    <t>% e shpenzimeve me Buxhet Aktual  (H/A*100)</t>
  </si>
  <si>
    <t>% e shpenzimit në raport me  Buxhetin aktual</t>
  </si>
  <si>
    <t>Qiraja per makineri</t>
  </si>
  <si>
    <t>Avans per atashe te mbrojtjes</t>
  </si>
  <si>
    <t>Shpenzimet mujore për ATASHE (FSK)</t>
  </si>
  <si>
    <t>Shpenzimet mujore për Atashe në SHBA - 36003</t>
  </si>
  <si>
    <t>Shpenzimet mujore për Atashe në TURQI - 36004</t>
  </si>
  <si>
    <t>Shpenzimet mujore për Atashe në SHQIPËRI - 36005</t>
  </si>
  <si>
    <t>Shpenzimet mujore për Atashe në KROACI - 36006</t>
  </si>
  <si>
    <t>Shpenzimet mujore për Atashe në GJERMANI - 36007</t>
  </si>
  <si>
    <t>Shpenzimet mujore për Atashe në ANGLI - 36008</t>
  </si>
  <si>
    <t>Shpenzimet mujore për Atashe në BELGJIKË - 36009</t>
  </si>
  <si>
    <t>Shpenzimet mujore për Atashe në FRANCË - 36010</t>
  </si>
  <si>
    <t>BUXHETI I LIRË</t>
  </si>
  <si>
    <t>% E SHPENZIMIT  NË RAPORT ME BUXHETIN</t>
  </si>
  <si>
    <t>Dallimi</t>
  </si>
  <si>
    <t>Euro</t>
  </si>
  <si>
    <t>a</t>
  </si>
  <si>
    <t>b</t>
  </si>
  <si>
    <t>c</t>
  </si>
  <si>
    <t>d=b-c</t>
  </si>
  <si>
    <t>Pranimet (te hyrat)</t>
  </si>
  <si>
    <t>Pagesat (shpenzimet)</t>
  </si>
  <si>
    <t>Paraja e gatshme /71200</t>
  </si>
  <si>
    <t>Paraja e gatshme / NLB</t>
  </si>
  <si>
    <t>Avance në kodin 13810</t>
  </si>
  <si>
    <t>Avance në kodin 13820</t>
  </si>
  <si>
    <t>Avance në kodin 13851</t>
  </si>
  <si>
    <t>Të dhënat e   konfirmuara nga   Organizata Buxhetore</t>
  </si>
  <si>
    <t>Raporti i dhënë nga SIMFK</t>
  </si>
  <si>
    <t xml:space="preserve">   Paga dhe shtesa</t>
  </si>
  <si>
    <t xml:space="preserve">   Mallra dhe shërbime</t>
  </si>
  <si>
    <t xml:space="preserve">   Shpenzime komunale</t>
  </si>
  <si>
    <t xml:space="preserve">   Subvencione dhe transfere</t>
  </si>
  <si>
    <t xml:space="preserve">   Investime Kapitale</t>
  </si>
  <si>
    <t>Alokimi                   (B)</t>
  </si>
  <si>
    <t>Diferenca me buxhetin aktual           (A-F)</t>
  </si>
  <si>
    <t>SHPENZIMET E UDHTIMIT</t>
  </si>
  <si>
    <t>SHERBIMET E TELEKOMUNIKIMIT</t>
  </si>
  <si>
    <t>SHPENZIMET PËR SHERBIME</t>
  </si>
  <si>
    <t>BLERJE E MOBILJEVE DHE PAISJEVE</t>
  </si>
  <si>
    <t>BLERJE TJERA - M&amp;SH</t>
  </si>
  <si>
    <t>DERIVATET DHE LËNDET DJEGËSE</t>
  </si>
  <si>
    <t>LLOGARIT E AVANSIT</t>
  </si>
  <si>
    <t>MIRMBAJTJE</t>
  </si>
  <si>
    <t>QIRAJA</t>
  </si>
  <si>
    <t>SHPENZIMET E MARKETINGUT</t>
  </si>
  <si>
    <t>SHERBIMET FINANCIARE</t>
  </si>
  <si>
    <t>Provezion per tarifa te ndryshme</t>
  </si>
  <si>
    <t>SHERBIMET E REGJIS. DHE SIGURIMEVE</t>
  </si>
  <si>
    <t>Sigurimi I ndertesave dhe tjera</t>
  </si>
  <si>
    <t>Qiraja per perdorime tjera hapsiinore</t>
  </si>
  <si>
    <t>SHPENZIMET E PËRFAQSIMIT</t>
  </si>
  <si>
    <t>Dreka zyrtare jashtë vendit</t>
  </si>
  <si>
    <t>Avance në kodin 13822</t>
  </si>
  <si>
    <t>Mirmbajtje e ndertesave</t>
  </si>
  <si>
    <t>koment</t>
  </si>
  <si>
    <t>Shërbime teknike</t>
  </si>
  <si>
    <t>Pajisje tjera</t>
  </si>
  <si>
    <t>Data raportimit</t>
  </si>
  <si>
    <t xml:space="preserve"> : </t>
  </si>
  <si>
    <t>Koha e raportimit</t>
  </si>
  <si>
    <t>Përdorues</t>
  </si>
  <si>
    <t>Raport Përmbledhës i Kontrollit Buxhetit</t>
  </si>
  <si>
    <t>Viti Fiskal</t>
  </si>
  <si>
    <t>Kriteret e filtrimit</t>
  </si>
  <si>
    <t>Valutë</t>
  </si>
  <si>
    <t>EUR</t>
  </si>
  <si>
    <t>Përshkrimi</t>
  </si>
  <si>
    <t>Buxheti Aktual</t>
  </si>
  <si>
    <t>Allocated</t>
  </si>
  <si>
    <t>E paalokuar</t>
  </si>
  <si>
    <t>Aktuali</t>
  </si>
  <si>
    <t>Zotim /Obligimet në pritje</t>
  </si>
  <si>
    <t>Buxheti FreeBalance</t>
  </si>
  <si>
    <t>Parashikimi vjetor</t>
  </si>
  <si>
    <t>Alokimi Suficid/Deficid</t>
  </si>
  <si>
    <t>CAT / RESP / PCLASS / SUBCL</t>
  </si>
  <si>
    <t>A - B</t>
  </si>
  <si>
    <t>C</t>
  </si>
  <si>
    <t>D</t>
  </si>
  <si>
    <t>A - ( C + D )</t>
  </si>
  <si>
    <t>E</t>
  </si>
  <si>
    <t>A - E</t>
  </si>
  <si>
    <t xml:space="preserve">    10 BUXHETI</t>
  </si>
  <si>
    <t xml:space="preserve">        11317 ADMINISTRATA QENDRORE - MB</t>
  </si>
  <si>
    <t xml:space="preserve">          11 PAGA DHE SHTESA</t>
  </si>
  <si>
    <t xml:space="preserve">          13 MALLRA DHE SHËRBIME</t>
  </si>
  <si>
    <t xml:space="preserve">          14 SHPENZIME KOMUNALE</t>
  </si>
  <si>
    <t xml:space="preserve">          30 PASURITË JOFINANCIARE</t>
  </si>
  <si>
    <t xml:space="preserve">        11417 ZYRA E MINISTRIT - MB</t>
  </si>
  <si>
    <t xml:space="preserve">        36000 FORCA E SIGURISË SË KOSOVËS</t>
  </si>
  <si>
    <t xml:space="preserve">          61 TE HYRAT NGA VITI I KALUAR</t>
  </si>
  <si>
    <t>Totali I Përgjithshëm</t>
  </si>
  <si>
    <t>Totali i shpenzimeve</t>
  </si>
  <si>
    <t>Harduer për teknologji informative  &lt;1000</t>
  </si>
  <si>
    <t>Shpenzime tjera udhtimit jasht vendit</t>
  </si>
  <si>
    <t>Ushqim dhe pije (jo zyrtare)</t>
  </si>
  <si>
    <t>Sherbime kontraktuese tjera</t>
  </si>
  <si>
    <t>Shpenzime postare</t>
  </si>
  <si>
    <t>Mobilje (me pak se 1000)</t>
  </si>
  <si>
    <t>Shpenzimet e internetit</t>
  </si>
  <si>
    <t>Avance në kodin 13830</t>
  </si>
  <si>
    <t>SHËRBIME SHTYPJE - JO MARKETING</t>
  </si>
  <si>
    <t xml:space="preserve"> MAKINA FOTOKOPJUESE 1000</t>
  </si>
  <si>
    <t>Buxheti i Aktual për vitin 2023          (A)</t>
  </si>
  <si>
    <t>TMK</t>
  </si>
  <si>
    <t>JANAR - SHKURT</t>
  </si>
  <si>
    <t>Buxheti I aktual 2023</t>
  </si>
  <si>
    <t>Shpenzimet mujore për Atashe në HOLAND - 36011</t>
  </si>
  <si>
    <t>Mirmbajtje e mobileve dhe pajisjeve</t>
  </si>
  <si>
    <t>Avance në kodin 13852</t>
  </si>
  <si>
    <t>Taksa Komunale per regjistrimin te Automjeteve</t>
  </si>
  <si>
    <t>Qeveria e Kosovës - Ministria e Financave, Punës dhe Transfereve</t>
  </si>
  <si>
    <t>26/1/2022</t>
  </si>
  <si>
    <t>08:11:39</t>
  </si>
  <si>
    <t>Ministia e Financave</t>
  </si>
  <si>
    <t>FDUGOLLI1</t>
  </si>
  <si>
    <t xml:space="preserve">Faqe 1 Të </t>
  </si>
  <si>
    <t>2021</t>
  </si>
  <si>
    <t>Lloji I Kontrollit Buxhetit - BUXHETI; Elementet hierarkike të Bllokut kodues -    FUND : CAT (Nga : 10)  (Nga : 99) ,    ORG : RESP (Nga : 217)  (Nga : 217) ,    PROG : PCLASS,    OBJECT : SUBCL</t>
  </si>
  <si>
    <t>Buxheti I aktual 2024</t>
  </si>
  <si>
    <t>Qiraja per Automjete</t>
  </si>
  <si>
    <t xml:space="preserve">          50 TË HYRAT JO TATIMORE</t>
  </si>
  <si>
    <t xml:space="preserve">1 </t>
  </si>
  <si>
    <t>2025</t>
  </si>
  <si>
    <t xml:space="preserve">        XXXXX ZERI I BILANCIT TE GJENDJES</t>
  </si>
  <si>
    <t>Bilanci</t>
  </si>
  <si>
    <t xml:space="preserve">PËRSHKRIMI </t>
  </si>
  <si>
    <t>BUXHETI I APROVUAR</t>
  </si>
  <si>
    <t>ZOTIMET/OBLIGIMET</t>
  </si>
  <si>
    <t>% E ZOTIMEVE/OBLIGIMEVE NË RAPORT ME BUXHETIN</t>
  </si>
  <si>
    <t xml:space="preserve">% E BUXHETIT TË LIRË NË RAPORT ME BUXHETIN </t>
  </si>
  <si>
    <t>B/A*100</t>
  </si>
  <si>
    <t>C/A*100</t>
  </si>
  <si>
    <t>D/A*100</t>
  </si>
  <si>
    <t>13 MALLRAT DHE SHËRBIMET</t>
  </si>
  <si>
    <t>14 SHPENZIMET KOMUNALE</t>
  </si>
  <si>
    <t>30 INVESTIMET KAPITALE</t>
  </si>
  <si>
    <t>11 PAGAT , SHTESAT DHE KOMPENSIMET</t>
  </si>
  <si>
    <t xml:space="preserve">Data e raportit: </t>
  </si>
  <si>
    <t>Republika e Kosovës</t>
  </si>
  <si>
    <t xml:space="preserve">Koha e raportit: </t>
  </si>
  <si>
    <t xml:space="preserve">Faqe   1   prej </t>
  </si>
  <si>
    <t>Thesari i Kosovës</t>
  </si>
  <si>
    <t>Lloji i kontrollit të buxhetit - BUXHETI; Elementet hierarkike të Bllokut kodues -    FUND : CAT (Prej : 10)  (Deri : 10) ,    ORG : RESP (Prej : 217)  (Deri : 217) ,    PROG : PCLASS,    OBJECT : SUBCL</t>
  </si>
  <si>
    <t>Totali i përgjithshëm</t>
  </si>
  <si>
    <t>Alokuar</t>
  </si>
  <si>
    <t>Zotimet/obligimet e papaguara</t>
  </si>
  <si>
    <t>Suficit/Deficit</t>
  </si>
  <si>
    <t>RAPORTI I REALIZIMIT  TE BUXHETIT PER PERIUDHEN Janar - Prill 2025                                                   MINISTRIA E MBROJTJES</t>
  </si>
  <si>
    <t>SHPENZIMI I BUXHETIT        Janar - Prill</t>
  </si>
  <si>
    <t>5/5/2025</t>
  </si>
  <si>
    <t>Përdoruesi : 217FGJINOVCI6068</t>
  </si>
  <si>
    <t>08:16:51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</si>
</sst>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00_);_(* \(#,##0.00000\);_(* &quot;-&quot;??_);_(@_)"/>
    <numFmt numFmtId="165" formatCode="_-* #,##0.00_L_e_k_-;\-* #,##0.00_L_e_k_-;_-* &quot;-&quot;??_L_e_k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man Old Style"/>
      <family val="1"/>
    </font>
    <font>
      <sz val="10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b/>
      <sz val="16"/>
      <name val="Bookman Old Style"/>
      <family val="1"/>
    </font>
    <font>
      <sz val="16"/>
      <name val="Arial"/>
      <family val="2"/>
    </font>
    <font>
      <sz val="16"/>
      <name val="Bookman Old Style"/>
      <family val="1"/>
    </font>
    <font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16"/>
      <color rgb="FFFF0000"/>
      <name val="Bookman Old Style"/>
      <family val="1"/>
    </font>
    <font>
      <b/>
      <sz val="22"/>
      <name val="Arial"/>
      <family val="2"/>
    </font>
    <font>
      <b/>
      <sz val="8"/>
      <color indexed="8"/>
      <name val="Verdana"/>
      <family val="2"/>
    </font>
    <font>
      <sz val="7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165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339">
    <xf numFmtId="0" fontId="0" fillId="0" borderId="0" xfId="0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0" fontId="2" fillId="0" borderId="0" xfId="0" applyFont="1" applyProtection="1">
      <protection hidden="1"/>
    </xf>
    <xf numFmtId="0" fontId="12" fillId="2" borderId="19" xfId="0" applyFont="1" applyFill="1" applyBorder="1" applyProtection="1">
      <protection hidden="1"/>
    </xf>
    <xf numFmtId="0" fontId="11" fillId="3" borderId="8" xfId="0" applyFont="1" applyFill="1" applyBorder="1" applyAlignment="1" applyProtection="1">
      <protection hidden="1"/>
    </xf>
    <xf numFmtId="43" fontId="11" fillId="2" borderId="8" xfId="1" applyFont="1" applyFill="1" applyBorder="1" applyProtection="1">
      <protection hidden="1"/>
    </xf>
    <xf numFmtId="43" fontId="13" fillId="0" borderId="8" xfId="1" applyFont="1" applyFill="1" applyBorder="1" applyProtection="1">
      <protection hidden="1"/>
    </xf>
    <xf numFmtId="43" fontId="13" fillId="2" borderId="8" xfId="1" applyFont="1" applyFill="1" applyBorder="1" applyProtection="1">
      <protection hidden="1"/>
    </xf>
    <xf numFmtId="43" fontId="5" fillId="2" borderId="8" xfId="0" applyNumberFormat="1" applyFont="1" applyFill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43" fontId="8" fillId="4" borderId="9" xfId="1" applyFont="1" applyFill="1" applyBorder="1" applyProtection="1">
      <protection hidden="1"/>
    </xf>
    <xf numFmtId="43" fontId="2" fillId="0" borderId="0" xfId="1" applyFont="1" applyProtection="1">
      <protection hidden="1"/>
    </xf>
    <xf numFmtId="0" fontId="9" fillId="2" borderId="6" xfId="0" applyNumberFormat="1" applyFont="1" applyFill="1" applyBorder="1" applyAlignment="1" applyProtection="1">
      <alignment horizontal="center"/>
      <protection locked="0" hidden="1"/>
    </xf>
    <xf numFmtId="43" fontId="9" fillId="0" borderId="1" xfId="1" applyFont="1" applyFill="1" applyBorder="1" applyAlignment="1" applyProtection="1">
      <protection locked="0" hidden="1"/>
    </xf>
    <xf numFmtId="39" fontId="9" fillId="0" borderId="1" xfId="1" applyNumberFormat="1" applyFont="1" applyFill="1" applyBorder="1" applyAlignment="1" applyProtection="1">
      <protection locked="0" hidden="1"/>
    </xf>
    <xf numFmtId="43" fontId="9" fillId="0" borderId="1" xfId="1" applyFont="1" applyFill="1" applyBorder="1" applyAlignment="1" applyProtection="1">
      <alignment horizontal="right"/>
      <protection locked="0" hidden="1"/>
    </xf>
    <xf numFmtId="43" fontId="9" fillId="0" borderId="1" xfId="1" applyFont="1" applyFill="1" applyBorder="1" applyProtection="1">
      <protection locked="0" hidden="1"/>
    </xf>
    <xf numFmtId="43" fontId="9" fillId="0" borderId="1" xfId="1" applyFont="1" applyFill="1" applyBorder="1" applyProtection="1">
      <protection hidden="1"/>
    </xf>
    <xf numFmtId="0" fontId="9" fillId="0" borderId="1" xfId="0" applyNumberFormat="1" applyFont="1" applyFill="1" applyBorder="1" applyAlignment="1" applyProtection="1">
      <alignment horizontal="center"/>
      <protection locked="0" hidden="1"/>
    </xf>
    <xf numFmtId="0" fontId="9" fillId="0" borderId="1" xfId="0" applyFont="1" applyFill="1" applyBorder="1" applyAlignment="1" applyProtection="1">
      <alignment horizontal="left"/>
      <protection locked="0" hidden="1"/>
    </xf>
    <xf numFmtId="0" fontId="9" fillId="2" borderId="1" xfId="0" applyFont="1" applyFill="1" applyBorder="1" applyAlignment="1" applyProtection="1">
      <alignment horizontal="left"/>
      <protection locked="0" hidden="1"/>
    </xf>
    <xf numFmtId="0" fontId="9" fillId="3" borderId="1" xfId="0" applyFont="1" applyFill="1" applyBorder="1" applyAlignment="1" applyProtection="1">
      <alignment horizontal="left"/>
      <protection locked="0" hidden="1"/>
    </xf>
    <xf numFmtId="0" fontId="2" fillId="3" borderId="0" xfId="0" applyFont="1" applyFill="1" applyProtection="1">
      <protection hidden="1"/>
    </xf>
    <xf numFmtId="0" fontId="9" fillId="2" borderId="1" xfId="0" applyFont="1" applyFill="1" applyBorder="1" applyAlignment="1" applyProtection="1">
      <alignment horizontal="left" indent="1"/>
      <protection hidden="1"/>
    </xf>
    <xf numFmtId="43" fontId="9" fillId="3" borderId="1" xfId="1" applyFont="1" applyFill="1" applyBorder="1" applyProtection="1">
      <protection locked="0" hidden="1"/>
    </xf>
    <xf numFmtId="43" fontId="9" fillId="3" borderId="1" xfId="1" applyFont="1" applyFill="1" applyBorder="1" applyProtection="1">
      <protection hidden="1"/>
    </xf>
    <xf numFmtId="0" fontId="9" fillId="10" borderId="1" xfId="0" applyFont="1" applyFill="1" applyBorder="1" applyProtection="1">
      <protection hidden="1"/>
    </xf>
    <xf numFmtId="43" fontId="9" fillId="10" borderId="1" xfId="1" applyFont="1" applyFill="1" applyBorder="1" applyProtection="1">
      <protection hidden="1"/>
    </xf>
    <xf numFmtId="43" fontId="2" fillId="0" borderId="0" xfId="0" applyNumberFormat="1" applyFont="1" applyProtection="1">
      <protection hidden="1"/>
    </xf>
    <xf numFmtId="43" fontId="2" fillId="0" borderId="0" xfId="1" applyFont="1" applyAlignment="1" applyProtection="1">
      <protection hidden="1"/>
    </xf>
    <xf numFmtId="0" fontId="2" fillId="0" borderId="0" xfId="0" applyFont="1" applyAlignment="1" applyProtection="1">
      <protection hidden="1"/>
    </xf>
    <xf numFmtId="43" fontId="2" fillId="0" borderId="0" xfId="1" applyFont="1" applyAlignment="1" applyProtection="1">
      <alignment horizontal="right"/>
      <protection hidden="1"/>
    </xf>
    <xf numFmtId="49" fontId="9" fillId="3" borderId="1" xfId="0" applyNumberFormat="1" applyFont="1" applyFill="1" applyBorder="1" applyAlignment="1" applyProtection="1">
      <alignment horizontal="left"/>
      <protection locked="0" hidden="1"/>
    </xf>
    <xf numFmtId="49" fontId="9" fillId="3" borderId="1" xfId="0" applyNumberFormat="1" applyFont="1" applyFill="1" applyBorder="1" applyAlignment="1" applyProtection="1">
      <alignment horizontal="center"/>
      <protection locked="0" hidden="1"/>
    </xf>
    <xf numFmtId="0" fontId="4" fillId="0" borderId="0" xfId="0" applyFont="1" applyFill="1" applyBorder="1"/>
    <xf numFmtId="43" fontId="9" fillId="10" borderId="1" xfId="1" applyNumberFormat="1" applyFont="1" applyFill="1" applyBorder="1" applyProtection="1">
      <protection hidden="1"/>
    </xf>
    <xf numFmtId="0" fontId="8" fillId="4" borderId="1" xfId="0" applyFont="1" applyFill="1" applyBorder="1" applyAlignment="1" applyProtection="1">
      <alignment horizontal="center"/>
      <protection hidden="1"/>
    </xf>
    <xf numFmtId="0" fontId="8" fillId="4" borderId="1" xfId="0" applyFont="1" applyFill="1" applyBorder="1" applyProtection="1">
      <protection hidden="1"/>
    </xf>
    <xf numFmtId="0" fontId="8" fillId="8" borderId="25" xfId="0" applyFont="1" applyFill="1" applyBorder="1" applyAlignment="1" applyProtection="1">
      <alignment vertical="center" wrapText="1"/>
      <protection hidden="1"/>
    </xf>
    <xf numFmtId="0" fontId="8" fillId="8" borderId="26" xfId="0" applyFont="1" applyFill="1" applyBorder="1" applyAlignment="1" applyProtection="1">
      <alignment horizontal="center" vertical="center"/>
      <protection hidden="1"/>
    </xf>
    <xf numFmtId="0" fontId="8" fillId="8" borderId="26" xfId="0" applyFont="1" applyFill="1" applyBorder="1" applyAlignment="1" applyProtection="1">
      <alignment horizontal="center" vertical="center" wrapText="1"/>
      <protection hidden="1"/>
    </xf>
    <xf numFmtId="43" fontId="8" fillId="8" borderId="26" xfId="1" applyFont="1" applyFill="1" applyBorder="1" applyAlignment="1" applyProtection="1">
      <alignment horizontal="center" vertical="center" wrapText="1"/>
      <protection hidden="1"/>
    </xf>
    <xf numFmtId="0" fontId="8" fillId="8" borderId="27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Protection="1">
      <protection hidden="1"/>
    </xf>
    <xf numFmtId="0" fontId="8" fillId="4" borderId="9" xfId="0" applyFont="1" applyFill="1" applyBorder="1" applyAlignment="1" applyProtection="1">
      <alignment horizontal="center"/>
      <protection hidden="1"/>
    </xf>
    <xf numFmtId="43" fontId="8" fillId="4" borderId="9" xfId="1" applyFont="1" applyFill="1" applyBorder="1" applyAlignment="1" applyProtection="1">
      <protection locked="0" hidden="1"/>
    </xf>
    <xf numFmtId="43" fontId="8" fillId="4" borderId="1" xfId="1" applyFont="1" applyFill="1" applyBorder="1" applyProtection="1">
      <protection hidden="1"/>
    </xf>
    <xf numFmtId="43" fontId="3" fillId="0" borderId="1" xfId="1" applyFont="1" applyBorder="1"/>
    <xf numFmtId="43" fontId="3" fillId="0" borderId="17" xfId="1" applyFont="1" applyBorder="1"/>
    <xf numFmtId="43" fontId="3" fillId="0" borderId="8" xfId="1" applyFont="1" applyBorder="1"/>
    <xf numFmtId="43" fontId="3" fillId="0" borderId="20" xfId="1" applyFont="1" applyBorder="1"/>
    <xf numFmtId="0" fontId="10" fillId="0" borderId="0" xfId="0" applyFont="1"/>
    <xf numFmtId="43" fontId="8" fillId="4" borderId="1" xfId="1" applyFont="1" applyFill="1" applyBorder="1" applyAlignment="1" applyProtection="1">
      <protection locked="0" hidden="1"/>
    </xf>
    <xf numFmtId="0" fontId="17" fillId="2" borderId="1" xfId="0" applyFont="1" applyFill="1" applyBorder="1" applyProtection="1"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43" fontId="11" fillId="2" borderId="1" xfId="1" applyFont="1" applyFill="1" applyBorder="1" applyAlignment="1" applyProtection="1">
      <protection locked="0" hidden="1"/>
    </xf>
    <xf numFmtId="43" fontId="11" fillId="3" borderId="1" xfId="1" applyFont="1" applyFill="1" applyBorder="1" applyAlignment="1" applyProtection="1">
      <protection hidden="1"/>
    </xf>
    <xf numFmtId="43" fontId="11" fillId="2" borderId="1" xfId="1" applyFont="1" applyFill="1" applyBorder="1" applyProtection="1">
      <protection hidden="1"/>
    </xf>
    <xf numFmtId="4" fontId="7" fillId="2" borderId="1" xfId="0" applyNumberFormat="1" applyFont="1" applyFill="1" applyBorder="1" applyAlignment="1" applyProtection="1">
      <alignment horizontal="right" vertical="center" wrapText="1"/>
      <protection hidden="1"/>
    </xf>
    <xf numFmtId="43" fontId="23" fillId="3" borderId="1" xfId="1" applyFont="1" applyFill="1" applyBorder="1" applyAlignment="1" applyProtection="1">
      <alignment horizontal="right"/>
      <protection locked="0" hidden="1"/>
    </xf>
    <xf numFmtId="43" fontId="11" fillId="3" borderId="1" xfId="1" applyFont="1" applyFill="1" applyBorder="1" applyProtection="1">
      <protection hidden="1"/>
    </xf>
    <xf numFmtId="43" fontId="11" fillId="0" borderId="1" xfId="1" applyFont="1" applyFill="1" applyBorder="1" applyProtection="1">
      <protection hidden="1"/>
    </xf>
    <xf numFmtId="43" fontId="13" fillId="3" borderId="1" xfId="1" applyFont="1" applyFill="1" applyBorder="1" applyProtection="1">
      <protection hidden="1"/>
    </xf>
    <xf numFmtId="43" fontId="9" fillId="2" borderId="1" xfId="1" applyFont="1" applyFill="1" applyBorder="1" applyAlignment="1" applyProtection="1">
      <alignment horizontal="left"/>
      <protection locked="0" hidden="1"/>
    </xf>
    <xf numFmtId="43" fontId="8" fillId="4" borderId="9" xfId="1" applyFont="1" applyFill="1" applyBorder="1" applyAlignment="1" applyProtection="1">
      <alignment horizontal="right"/>
      <protection hidden="1"/>
    </xf>
    <xf numFmtId="0" fontId="4" fillId="0" borderId="6" xfId="0" applyFont="1" applyBorder="1"/>
    <xf numFmtId="0" fontId="4" fillId="0" borderId="5" xfId="0" applyFont="1" applyBorder="1"/>
    <xf numFmtId="0" fontId="15" fillId="0" borderId="6" xfId="0" applyFont="1" applyBorder="1"/>
    <xf numFmtId="10" fontId="0" fillId="9" borderId="1" xfId="8" applyNumberFormat="1" applyFont="1" applyFill="1" applyBorder="1"/>
    <xf numFmtId="0" fontId="10" fillId="0" borderId="0" xfId="0" applyFont="1" applyFill="1" applyProtection="1">
      <protection hidden="1"/>
    </xf>
    <xf numFmtId="43" fontId="3" fillId="0" borderId="21" xfId="1" applyFont="1" applyBorder="1"/>
    <xf numFmtId="0" fontId="0" fillId="0" borderId="0" xfId="0"/>
    <xf numFmtId="0" fontId="0" fillId="0" borderId="0" xfId="0"/>
    <xf numFmtId="43" fontId="0" fillId="9" borderId="6" xfId="1" applyFont="1" applyFill="1" applyBorder="1"/>
    <xf numFmtId="43" fontId="0" fillId="9" borderId="1" xfId="1" applyFont="1" applyFill="1" applyBorder="1"/>
    <xf numFmtId="10" fontId="0" fillId="9" borderId="11" xfId="8" applyNumberFormat="1" applyFont="1" applyFill="1" applyBorder="1"/>
    <xf numFmtId="43" fontId="0" fillId="9" borderId="7" xfId="1" applyFont="1" applyFill="1" applyBorder="1"/>
    <xf numFmtId="43" fontId="0" fillId="9" borderId="21" xfId="1" applyFont="1" applyFill="1" applyBorder="1"/>
    <xf numFmtId="10" fontId="0" fillId="9" borderId="22" xfId="8" applyNumberFormat="1" applyFont="1" applyFill="1" applyBorder="1"/>
    <xf numFmtId="10" fontId="0" fillId="13" borderId="1" xfId="8" applyNumberFormat="1" applyFont="1" applyFill="1" applyBorder="1" applyAlignment="1">
      <alignment horizontal="center"/>
    </xf>
    <xf numFmtId="10" fontId="0" fillId="13" borderId="1" xfId="8" applyNumberFormat="1" applyFont="1" applyFill="1" applyBorder="1"/>
    <xf numFmtId="10" fontId="0" fillId="13" borderId="11" xfId="8" applyNumberFormat="1" applyFont="1" applyFill="1" applyBorder="1"/>
    <xf numFmtId="10" fontId="0" fillId="13" borderId="21" xfId="8" applyNumberFormat="1" applyFont="1" applyFill="1" applyBorder="1" applyAlignment="1">
      <alignment horizontal="center"/>
    </xf>
    <xf numFmtId="10" fontId="0" fillId="13" borderId="21" xfId="8" applyNumberFormat="1" applyFont="1" applyFill="1" applyBorder="1"/>
    <xf numFmtId="10" fontId="0" fillId="13" borderId="22" xfId="8" applyNumberFormat="1" applyFont="1" applyFill="1" applyBorder="1"/>
    <xf numFmtId="10" fontId="0" fillId="9" borderId="1" xfId="8" applyNumberFormat="1" applyFont="1" applyFill="1" applyBorder="1" applyAlignment="1">
      <alignment horizontal="center"/>
    </xf>
    <xf numFmtId="10" fontId="0" fillId="9" borderId="17" xfId="8" applyNumberFormat="1" applyFont="1" applyFill="1" applyBorder="1"/>
    <xf numFmtId="10" fontId="0" fillId="9" borderId="21" xfId="8" applyNumberFormat="1" applyFont="1" applyFill="1" applyBorder="1" applyAlignment="1">
      <alignment horizontal="center"/>
    </xf>
    <xf numFmtId="10" fontId="0" fillId="9" borderId="21" xfId="8" applyNumberFormat="1" applyFont="1" applyFill="1" applyBorder="1"/>
    <xf numFmtId="10" fontId="0" fillId="9" borderId="23" xfId="8" applyNumberFormat="1" applyFont="1" applyFill="1" applyBorder="1"/>
    <xf numFmtId="0" fontId="0" fillId="11" borderId="11" xfId="0" applyFill="1" applyBorder="1"/>
    <xf numFmtId="0" fontId="4" fillId="11" borderId="28" xfId="0" applyFont="1" applyFill="1" applyBorder="1"/>
    <xf numFmtId="43" fontId="10" fillId="9" borderId="5" xfId="1" applyFont="1" applyFill="1" applyBorder="1"/>
    <xf numFmtId="43" fontId="10" fillId="9" borderId="9" xfId="1" applyFont="1" applyFill="1" applyBorder="1"/>
    <xf numFmtId="10" fontId="10" fillId="9" borderId="28" xfId="8" applyNumberFormat="1" applyFont="1" applyFill="1" applyBorder="1"/>
    <xf numFmtId="43" fontId="10" fillId="13" borderId="5" xfId="1" applyFont="1" applyFill="1" applyBorder="1"/>
    <xf numFmtId="43" fontId="10" fillId="13" borderId="9" xfId="1" applyFont="1" applyFill="1" applyBorder="1"/>
    <xf numFmtId="10" fontId="10" fillId="13" borderId="9" xfId="8" applyNumberFormat="1" applyFont="1" applyFill="1" applyBorder="1" applyAlignment="1">
      <alignment horizontal="center"/>
    </xf>
    <xf numFmtId="10" fontId="10" fillId="13" borderId="9" xfId="8" applyNumberFormat="1" applyFont="1" applyFill="1" applyBorder="1"/>
    <xf numFmtId="10" fontId="10" fillId="13" borderId="28" xfId="8" applyNumberFormat="1" applyFont="1" applyFill="1" applyBorder="1"/>
    <xf numFmtId="10" fontId="10" fillId="9" borderId="9" xfId="8" applyNumberFormat="1" applyFont="1" applyFill="1" applyBorder="1" applyAlignment="1">
      <alignment horizontal="center"/>
    </xf>
    <xf numFmtId="10" fontId="10" fillId="9" borderId="9" xfId="8" applyNumberFormat="1" applyFont="1" applyFill="1" applyBorder="1"/>
    <xf numFmtId="10" fontId="10" fillId="9" borderId="29" xfId="8" applyNumberFormat="1" applyFont="1" applyFill="1" applyBorder="1"/>
    <xf numFmtId="0" fontId="0" fillId="11" borderId="37" xfId="0" applyFill="1" applyBorder="1"/>
    <xf numFmtId="0" fontId="0" fillId="11" borderId="38" xfId="0" applyFill="1" applyBorder="1"/>
    <xf numFmtId="43" fontId="0" fillId="9" borderId="39" xfId="1" applyFont="1" applyFill="1" applyBorder="1" applyAlignment="1">
      <alignment horizontal="center" vertical="center"/>
    </xf>
    <xf numFmtId="43" fontId="0" fillId="9" borderId="37" xfId="1" applyFont="1" applyFill="1" applyBorder="1" applyAlignment="1">
      <alignment horizontal="center" vertical="center"/>
    </xf>
    <xf numFmtId="0" fontId="2" fillId="9" borderId="38" xfId="0" applyFont="1" applyFill="1" applyBorder="1" applyAlignment="1">
      <alignment horizontal="center" wrapText="1"/>
    </xf>
    <xf numFmtId="43" fontId="0" fillId="13" borderId="39" xfId="1" applyFont="1" applyFill="1" applyBorder="1" applyAlignment="1">
      <alignment horizontal="center" vertical="center"/>
    </xf>
    <xf numFmtId="43" fontId="0" fillId="13" borderId="37" xfId="1" applyFont="1" applyFill="1" applyBorder="1" applyAlignment="1">
      <alignment horizontal="center" vertical="center"/>
    </xf>
    <xf numFmtId="0" fontId="0" fillId="13" borderId="37" xfId="0" applyFill="1" applyBorder="1" applyAlignment="1">
      <alignment horizontal="center" wrapText="1"/>
    </xf>
    <xf numFmtId="0" fontId="2" fillId="13" borderId="37" xfId="0" applyFont="1" applyFill="1" applyBorder="1" applyAlignment="1">
      <alignment horizontal="center" wrapText="1"/>
    </xf>
    <xf numFmtId="0" fontId="2" fillId="13" borderId="38" xfId="0" applyFont="1" applyFill="1" applyBorder="1" applyAlignment="1">
      <alignment horizontal="center" wrapText="1"/>
    </xf>
    <xf numFmtId="0" fontId="0" fillId="9" borderId="37" xfId="0" applyFill="1" applyBorder="1" applyAlignment="1">
      <alignment horizontal="center" wrapText="1"/>
    </xf>
    <xf numFmtId="0" fontId="2" fillId="9" borderId="37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43" fontId="0" fillId="9" borderId="39" xfId="1" applyFont="1" applyFill="1" applyBorder="1"/>
    <xf numFmtId="43" fontId="0" fillId="9" borderId="37" xfId="1" applyFont="1" applyFill="1" applyBorder="1"/>
    <xf numFmtId="10" fontId="0" fillId="9" borderId="38" xfId="8" applyNumberFormat="1" applyFont="1" applyFill="1" applyBorder="1"/>
    <xf numFmtId="10" fontId="0" fillId="13" borderId="37" xfId="8" applyNumberFormat="1" applyFont="1" applyFill="1" applyBorder="1" applyAlignment="1">
      <alignment horizontal="center"/>
    </xf>
    <xf numFmtId="10" fontId="0" fillId="13" borderId="37" xfId="8" applyNumberFormat="1" applyFont="1" applyFill="1" applyBorder="1"/>
    <xf numFmtId="10" fontId="0" fillId="13" borderId="38" xfId="8" applyNumberFormat="1" applyFont="1" applyFill="1" applyBorder="1"/>
    <xf numFmtId="10" fontId="0" fillId="9" borderId="37" xfId="8" applyNumberFormat="1" applyFont="1" applyFill="1" applyBorder="1" applyAlignment="1">
      <alignment horizontal="center"/>
    </xf>
    <xf numFmtId="10" fontId="0" fillId="9" borderId="37" xfId="8" applyNumberFormat="1" applyFont="1" applyFill="1" applyBorder="1"/>
    <xf numFmtId="10" fontId="0" fillId="9" borderId="36" xfId="8" applyNumberFormat="1" applyFont="1" applyFill="1" applyBorder="1"/>
    <xf numFmtId="43" fontId="11" fillId="3" borderId="8" xfId="0" applyNumberFormat="1" applyFont="1" applyFill="1" applyBorder="1" applyAlignment="1" applyProtection="1">
      <protection hidden="1"/>
    </xf>
    <xf numFmtId="43" fontId="9" fillId="7" borderId="1" xfId="1" applyFont="1" applyFill="1" applyBorder="1" applyAlignment="1" applyProtection="1">
      <alignment horizontal="left"/>
      <protection locked="0" hidden="1"/>
    </xf>
    <xf numFmtId="0" fontId="4" fillId="0" borderId="7" xfId="0" applyFont="1" applyBorder="1"/>
    <xf numFmtId="43" fontId="5" fillId="2" borderId="20" xfId="0" applyNumberFormat="1" applyFont="1" applyFill="1" applyBorder="1" applyProtection="1">
      <protection hidden="1"/>
    </xf>
    <xf numFmtId="0" fontId="8" fillId="4" borderId="5" xfId="0" applyFont="1" applyFill="1" applyBorder="1" applyProtection="1">
      <protection hidden="1"/>
    </xf>
    <xf numFmtId="43" fontId="8" fillId="4" borderId="29" xfId="1" applyFont="1" applyFill="1" applyBorder="1" applyProtection="1">
      <protection hidden="1"/>
    </xf>
    <xf numFmtId="0" fontId="17" fillId="2" borderId="6" xfId="0" applyFont="1" applyFill="1" applyBorder="1" applyProtection="1">
      <protection hidden="1"/>
    </xf>
    <xf numFmtId="43" fontId="9" fillId="0" borderId="17" xfId="1" applyFont="1" applyFill="1" applyBorder="1" applyProtection="1">
      <protection hidden="1"/>
    </xf>
    <xf numFmtId="0" fontId="8" fillId="4" borderId="6" xfId="0" applyFont="1" applyFill="1" applyBorder="1" applyProtection="1">
      <protection hidden="1"/>
    </xf>
    <xf numFmtId="43" fontId="8" fillId="4" borderId="17" xfId="1" applyFont="1" applyFill="1" applyBorder="1" applyProtection="1">
      <protection hidden="1"/>
    </xf>
    <xf numFmtId="0" fontId="9" fillId="0" borderId="6" xfId="0" applyNumberFormat="1" applyFont="1" applyFill="1" applyBorder="1" applyAlignment="1" applyProtection="1">
      <alignment horizontal="center"/>
      <protection locked="0" hidden="1"/>
    </xf>
    <xf numFmtId="49" fontId="9" fillId="3" borderId="6" xfId="0" applyNumberFormat="1" applyFont="1" applyFill="1" applyBorder="1" applyAlignment="1" applyProtection="1">
      <alignment horizontal="center"/>
      <protection locked="0" hidden="1"/>
    </xf>
    <xf numFmtId="0" fontId="9" fillId="10" borderId="7" xfId="0" applyFont="1" applyFill="1" applyBorder="1" applyProtection="1">
      <protection hidden="1"/>
    </xf>
    <xf numFmtId="0" fontId="9" fillId="10" borderId="21" xfId="0" applyFont="1" applyFill="1" applyBorder="1" applyProtection="1">
      <protection hidden="1"/>
    </xf>
    <xf numFmtId="43" fontId="9" fillId="10" borderId="21" xfId="1" applyNumberFormat="1" applyFont="1" applyFill="1" applyBorder="1" applyProtection="1">
      <protection hidden="1"/>
    </xf>
    <xf numFmtId="43" fontId="9" fillId="10" borderId="21" xfId="1" applyFont="1" applyFill="1" applyBorder="1" applyProtection="1">
      <protection hidden="1"/>
    </xf>
    <xf numFmtId="43" fontId="9" fillId="10" borderId="23" xfId="1" applyFont="1" applyFill="1" applyBorder="1" applyProtection="1">
      <protection hidden="1"/>
    </xf>
    <xf numFmtId="0" fontId="0" fillId="0" borderId="0" xfId="0"/>
    <xf numFmtId="0" fontId="4" fillId="5" borderId="1" xfId="0" applyFont="1" applyFill="1" applyBorder="1" applyAlignment="1" applyProtection="1">
      <alignment horizontal="left" indent="5"/>
      <protection hidden="1"/>
    </xf>
    <xf numFmtId="43" fontId="4" fillId="5" borderId="1" xfId="1" applyFont="1" applyFill="1" applyBorder="1" applyAlignment="1" applyProtection="1">
      <alignment horizontal="left" indent="5"/>
      <protection hidden="1"/>
    </xf>
    <xf numFmtId="0" fontId="3" fillId="0" borderId="1" xfId="0" applyFont="1" applyBorder="1" applyProtection="1">
      <protection hidden="1"/>
    </xf>
    <xf numFmtId="43" fontId="15" fillId="0" borderId="1" xfId="1" applyFont="1" applyBorder="1" applyProtection="1">
      <protection hidden="1"/>
    </xf>
    <xf numFmtId="43" fontId="15" fillId="0" borderId="1" xfId="1" applyNumberFormat="1" applyFont="1" applyFill="1" applyBorder="1" applyAlignment="1" applyProtection="1">
      <alignment horizontal="left" indent="6"/>
      <protection hidden="1"/>
    </xf>
    <xf numFmtId="43" fontId="15" fillId="0" borderId="1" xfId="1" applyFont="1" applyFill="1" applyBorder="1" applyAlignment="1" applyProtection="1">
      <alignment horizontal="right"/>
      <protection hidden="1"/>
    </xf>
    <xf numFmtId="43" fontId="15" fillId="0" borderId="1" xfId="1" applyFont="1" applyFill="1" applyBorder="1" applyAlignment="1" applyProtection="1"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43" fontId="4" fillId="4" borderId="14" xfId="1" applyFont="1" applyFill="1" applyBorder="1" applyAlignment="1" applyProtection="1">
      <alignment horizontal="center" vertical="center" wrapText="1"/>
      <protection hidden="1"/>
    </xf>
    <xf numFmtId="43" fontId="4" fillId="4" borderId="14" xfId="1" applyNumberFormat="1" applyFont="1" applyFill="1" applyBorder="1" applyAlignment="1" applyProtection="1">
      <alignment horizontal="center" vertical="center" wrapText="1"/>
      <protection hidden="1"/>
    </xf>
    <xf numFmtId="43" fontId="4" fillId="4" borderId="16" xfId="1" applyFont="1" applyFill="1" applyBorder="1" applyAlignment="1" applyProtection="1">
      <alignment horizontal="center" vertical="center" wrapText="1"/>
      <protection hidden="1"/>
    </xf>
    <xf numFmtId="0" fontId="3" fillId="5" borderId="6" xfId="0" applyFont="1" applyFill="1" applyBorder="1" applyAlignment="1" applyProtection="1">
      <alignment horizontal="right"/>
      <protection hidden="1"/>
    </xf>
    <xf numFmtId="43" fontId="4" fillId="5" borderId="17" xfId="1" applyFont="1" applyFill="1" applyBorder="1" applyAlignment="1" applyProtection="1">
      <alignment horizontal="left" indent="5"/>
      <protection hidden="1"/>
    </xf>
    <xf numFmtId="0" fontId="3" fillId="0" borderId="6" xfId="0" applyFont="1" applyBorder="1" applyAlignment="1" applyProtection="1">
      <alignment horizontal="right"/>
      <protection hidden="1"/>
    </xf>
    <xf numFmtId="43" fontId="3" fillId="0" borderId="17" xfId="1" applyFont="1" applyFill="1" applyBorder="1" applyProtection="1">
      <protection hidden="1"/>
    </xf>
    <xf numFmtId="0" fontId="15" fillId="6" borderId="7" xfId="0" applyFont="1" applyFill="1" applyBorder="1" applyAlignment="1" applyProtection="1">
      <alignment horizontal="right"/>
      <protection hidden="1"/>
    </xf>
    <xf numFmtId="0" fontId="20" fillId="6" borderId="21" xfId="0" applyFont="1" applyFill="1" applyBorder="1" applyProtection="1">
      <protection hidden="1"/>
    </xf>
    <xf numFmtId="43" fontId="20" fillId="6" borderId="21" xfId="1" applyFont="1" applyFill="1" applyBorder="1" applyProtection="1">
      <protection hidden="1"/>
    </xf>
    <xf numFmtId="43" fontId="20" fillId="6" borderId="23" xfId="1" applyFont="1" applyFill="1" applyBorder="1" applyProtection="1">
      <protection hidden="1"/>
    </xf>
    <xf numFmtId="0" fontId="25" fillId="2" borderId="0" xfId="0" applyFont="1" applyFill="1" applyBorder="1" applyAlignment="1" applyProtection="1">
      <alignment horizontal="left" vertical="center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3" fillId="0" borderId="6" xfId="0" applyFont="1" applyBorder="1"/>
    <xf numFmtId="0" fontId="3" fillId="0" borderId="13" xfId="0" applyFont="1" applyBorder="1"/>
    <xf numFmtId="0" fontId="3" fillId="0" borderId="1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9" xfId="0" applyFont="1" applyBorder="1"/>
    <xf numFmtId="0" fontId="3" fillId="0" borderId="8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43" fontId="3" fillId="0" borderId="26" xfId="0" applyNumberFormat="1" applyFont="1" applyBorder="1"/>
    <xf numFmtId="0" fontId="3" fillId="0" borderId="27" xfId="0" applyFont="1" applyBorder="1"/>
    <xf numFmtId="0" fontId="4" fillId="0" borderId="13" xfId="0" applyFont="1" applyBorder="1"/>
    <xf numFmtId="43" fontId="4" fillId="0" borderId="14" xfId="1" applyFont="1" applyBorder="1"/>
    <xf numFmtId="43" fontId="4" fillId="0" borderId="16" xfId="1" applyFont="1" applyBorder="1"/>
    <xf numFmtId="43" fontId="3" fillId="0" borderId="23" xfId="1" applyFont="1" applyBorder="1"/>
    <xf numFmtId="43" fontId="3" fillId="0" borderId="9" xfId="1" applyFont="1" applyBorder="1"/>
    <xf numFmtId="43" fontId="3" fillId="0" borderId="29" xfId="1" applyFont="1" applyBorder="1"/>
    <xf numFmtId="0" fontId="3" fillId="0" borderId="16" xfId="0" applyFont="1" applyBorder="1" applyAlignment="1">
      <alignment horizontal="right" vertical="center"/>
    </xf>
    <xf numFmtId="0" fontId="3" fillId="0" borderId="14" xfId="0" applyFont="1" applyBorder="1" applyAlignment="1">
      <alignment horizontal="right" wrapText="1"/>
    </xf>
    <xf numFmtId="0" fontId="15" fillId="0" borderId="7" xfId="0" applyFont="1" applyBorder="1"/>
    <xf numFmtId="0" fontId="4" fillId="0" borderId="25" xfId="0" applyFont="1" applyBorder="1"/>
    <xf numFmtId="0" fontId="0" fillId="0" borderId="0" xfId="0"/>
    <xf numFmtId="0" fontId="8" fillId="11" borderId="6" xfId="0" applyFont="1" applyFill="1" applyBorder="1" applyProtection="1">
      <protection hidden="1"/>
    </xf>
    <xf numFmtId="0" fontId="8" fillId="11" borderId="1" xfId="0" applyFont="1" applyFill="1" applyBorder="1" applyAlignment="1" applyProtection="1">
      <alignment horizontal="center"/>
      <protection hidden="1"/>
    </xf>
    <xf numFmtId="43" fontId="8" fillId="11" borderId="1" xfId="1" applyFont="1" applyFill="1" applyBorder="1" applyAlignment="1" applyProtection="1">
      <protection locked="0" hidden="1"/>
    </xf>
    <xf numFmtId="43" fontId="8" fillId="11" borderId="1" xfId="1" applyFont="1" applyFill="1" applyBorder="1" applyProtection="1">
      <protection hidden="1"/>
    </xf>
    <xf numFmtId="43" fontId="8" fillId="11" borderId="17" xfId="1" applyFont="1" applyFill="1" applyBorder="1" applyProtection="1">
      <protection hidden="1"/>
    </xf>
    <xf numFmtId="49" fontId="9" fillId="0" borderId="1" xfId="0" applyNumberFormat="1" applyFont="1" applyFill="1" applyBorder="1" applyAlignment="1" applyProtection="1">
      <alignment horizontal="left"/>
      <protection locked="0" hidden="1"/>
    </xf>
    <xf numFmtId="0" fontId="0" fillId="0" borderId="0" xfId="0"/>
    <xf numFmtId="0" fontId="9" fillId="0" borderId="18" xfId="0" applyNumberFormat="1" applyFont="1" applyFill="1" applyBorder="1" applyAlignment="1" applyProtection="1">
      <alignment horizontal="center"/>
      <protection locked="0" hidden="1"/>
    </xf>
    <xf numFmtId="0" fontId="0" fillId="0" borderId="0" xfId="0"/>
    <xf numFmtId="0" fontId="0" fillId="0" borderId="0" xfId="0"/>
    <xf numFmtId="0" fontId="0" fillId="0" borderId="0" xfId="0"/>
    <xf numFmtId="164" fontId="15" fillId="0" borderId="1" xfId="1" applyNumberFormat="1" applyFont="1" applyFill="1" applyBorder="1" applyAlignment="1" applyProtection="1">
      <alignment horizontal="left" indent="6"/>
      <protection hidden="1"/>
    </xf>
    <xf numFmtId="0" fontId="0" fillId="0" borderId="0" xfId="0"/>
    <xf numFmtId="0" fontId="0" fillId="0" borderId="0" xfId="0"/>
    <xf numFmtId="43" fontId="8" fillId="4" borderId="1" xfId="1" applyFont="1" applyFill="1" applyBorder="1" applyAlignment="1" applyProtection="1">
      <protection locked="0" hidden="1"/>
    </xf>
    <xf numFmtId="43" fontId="9" fillId="2" borderId="1" xfId="1" applyFont="1" applyFill="1" applyBorder="1" applyAlignment="1" applyProtection="1">
      <alignment horizontal="left"/>
      <protection locked="0" hidden="1"/>
    </xf>
    <xf numFmtId="43" fontId="9" fillId="0" borderId="1" xfId="1" applyFont="1" applyFill="1" applyBorder="1" applyAlignment="1" applyProtection="1">
      <alignment horizontal="left"/>
      <protection locked="0" hidden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3" fillId="0" borderId="26" xfId="0" applyNumberFormat="1" applyFont="1" applyBorder="1"/>
    <xf numFmtId="0" fontId="0" fillId="0" borderId="0" xfId="0"/>
    <xf numFmtId="43" fontId="14" fillId="0" borderId="0" xfId="1" applyFont="1" applyProtection="1">
      <protection hidden="1"/>
    </xf>
    <xf numFmtId="43" fontId="14" fillId="0" borderId="1" xfId="1" applyFont="1" applyBorder="1" applyProtection="1">
      <protection hidden="1"/>
    </xf>
    <xf numFmtId="43" fontId="9" fillId="3" borderId="1" xfId="1" applyFont="1" applyFill="1" applyBorder="1" applyAlignment="1" applyProtection="1">
      <alignment horizontal="left"/>
      <protection locked="0" hidden="1"/>
    </xf>
    <xf numFmtId="0" fontId="0" fillId="0" borderId="0" xfId="0"/>
    <xf numFmtId="0" fontId="4" fillId="11" borderId="41" xfId="0" applyFont="1" applyFill="1" applyBorder="1"/>
    <xf numFmtId="43" fontId="10" fillId="9" borderId="42" xfId="1" applyFont="1" applyFill="1" applyBorder="1"/>
    <xf numFmtId="43" fontId="10" fillId="9" borderId="40" xfId="1" applyFont="1" applyFill="1" applyBorder="1"/>
    <xf numFmtId="10" fontId="10" fillId="9" borderId="41" xfId="8" applyNumberFormat="1" applyFont="1" applyFill="1" applyBorder="1"/>
    <xf numFmtId="10" fontId="10" fillId="13" borderId="40" xfId="8" applyNumberFormat="1" applyFont="1" applyFill="1" applyBorder="1" applyAlignment="1">
      <alignment horizontal="center"/>
    </xf>
    <xf numFmtId="10" fontId="10" fillId="13" borderId="40" xfId="8" applyNumberFormat="1" applyFont="1" applyFill="1" applyBorder="1"/>
    <xf numFmtId="10" fontId="10" fillId="13" borderId="41" xfId="8" applyNumberFormat="1" applyFont="1" applyFill="1" applyBorder="1"/>
    <xf numFmtId="43" fontId="0" fillId="13" borderId="6" xfId="1" applyFont="1" applyFill="1" applyBorder="1"/>
    <xf numFmtId="43" fontId="0" fillId="13" borderId="1" xfId="1" applyFont="1" applyFill="1" applyBorder="1"/>
    <xf numFmtId="43" fontId="0" fillId="13" borderId="39" xfId="1" applyFont="1" applyFill="1" applyBorder="1"/>
    <xf numFmtId="43" fontId="0" fillId="13" borderId="37" xfId="1" applyFont="1" applyFill="1" applyBorder="1"/>
    <xf numFmtId="43" fontId="10" fillId="13" borderId="42" xfId="1" applyFont="1" applyFill="1" applyBorder="1"/>
    <xf numFmtId="43" fontId="10" fillId="13" borderId="40" xfId="1" applyFont="1" applyFill="1" applyBorder="1"/>
    <xf numFmtId="0" fontId="0" fillId="0" borderId="0" xfId="0"/>
    <xf numFmtId="0" fontId="0" fillId="0" borderId="0" xfId="0"/>
    <xf numFmtId="43" fontId="20" fillId="5" borderId="21" xfId="1" applyFont="1" applyFill="1" applyBorder="1" applyProtection="1">
      <protection hidden="1"/>
    </xf>
    <xf numFmtId="4" fontId="30" fillId="0" borderId="4" xfId="0" applyNumberFormat="1" applyFont="1" applyBorder="1" applyAlignment="1">
      <alignment horizontal="right" vertical="center" wrapText="1"/>
    </xf>
    <xf numFmtId="0" fontId="30" fillId="0" borderId="4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4" fontId="29" fillId="0" borderId="4" xfId="0" applyNumberFormat="1" applyFont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 wrapText="1"/>
    </xf>
    <xf numFmtId="0" fontId="29" fillId="0" borderId="2" xfId="0" applyFont="1" applyBorder="1" applyAlignment="1">
      <alignment horizontal="right" vertical="center" wrapText="1"/>
    </xf>
    <xf numFmtId="4" fontId="31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26" fillId="2" borderId="0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center" wrapText="1"/>
    </xf>
    <xf numFmtId="0" fontId="33" fillId="2" borderId="34" xfId="0" applyFont="1" applyFill="1" applyBorder="1" applyAlignment="1" applyProtection="1">
      <alignment horizontal="center" vertical="center" wrapText="1"/>
    </xf>
    <xf numFmtId="4" fontId="33" fillId="2" borderId="34" xfId="0" applyNumberFormat="1" applyFont="1" applyFill="1" applyBorder="1" applyAlignment="1" applyProtection="1">
      <alignment horizontal="right" vertical="center" wrapText="1"/>
    </xf>
    <xf numFmtId="4" fontId="34" fillId="2" borderId="34" xfId="0" applyNumberFormat="1" applyFont="1" applyFill="1" applyBorder="1" applyAlignment="1" applyProtection="1">
      <alignment horizontal="right" vertical="center" wrapText="1"/>
    </xf>
    <xf numFmtId="4" fontId="33" fillId="2" borderId="34" xfId="0" applyNumberFormat="1" applyFont="1" applyFill="1" applyBorder="1" applyAlignment="1" applyProtection="1">
      <alignment horizontal="right" vertical="center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0" fillId="0" borderId="0" xfId="0"/>
    <xf numFmtId="0" fontId="41" fillId="14" borderId="14" xfId="0" applyFont="1" applyFill="1" applyBorder="1" applyAlignment="1" applyProtection="1">
      <alignment horizontal="center" vertical="center" wrapText="1"/>
    </xf>
    <xf numFmtId="0" fontId="41" fillId="14" borderId="16" xfId="0" applyFont="1" applyFill="1" applyBorder="1" applyAlignment="1" applyProtection="1">
      <alignment horizontal="center" vertical="center" wrapText="1"/>
    </xf>
    <xf numFmtId="0" fontId="41" fillId="14" borderId="9" xfId="0" applyFont="1" applyFill="1" applyBorder="1" applyAlignment="1" applyProtection="1">
      <alignment horizontal="center" vertical="center" wrapText="1"/>
    </xf>
    <xf numFmtId="0" fontId="41" fillId="14" borderId="29" xfId="0" applyFont="1" applyFill="1" applyBorder="1" applyAlignment="1" applyProtection="1">
      <alignment horizontal="center" vertical="center" wrapText="1"/>
    </xf>
    <xf numFmtId="0" fontId="42" fillId="12" borderId="6" xfId="0" applyFont="1" applyFill="1" applyBorder="1" applyAlignment="1" applyProtection="1">
      <alignment horizontal="center" vertical="center" wrapText="1"/>
    </xf>
    <xf numFmtId="4" fontId="42" fillId="12" borderId="1" xfId="0" applyNumberFormat="1" applyFont="1" applyFill="1" applyBorder="1" applyAlignment="1" applyProtection="1">
      <alignment horizontal="right" vertical="center" wrapText="1"/>
    </xf>
    <xf numFmtId="10" fontId="42" fillId="12" borderId="1" xfId="9" applyNumberFormat="1" applyFont="1" applyFill="1" applyBorder="1" applyAlignment="1" applyProtection="1">
      <alignment horizontal="right" vertical="center" wrapText="1"/>
    </xf>
    <xf numFmtId="10" fontId="42" fillId="12" borderId="17" xfId="9" applyNumberFormat="1" applyFont="1" applyFill="1" applyBorder="1" applyAlignment="1" applyProtection="1">
      <alignment horizontal="right" vertical="center" wrapText="1"/>
    </xf>
    <xf numFmtId="0" fontId="43" fillId="3" borderId="6" xfId="0" applyFont="1" applyFill="1" applyBorder="1" applyAlignment="1" applyProtection="1">
      <alignment horizontal="left" vertical="center" wrapText="1"/>
    </xf>
    <xf numFmtId="4" fontId="43" fillId="3" borderId="1" xfId="0" applyNumberFormat="1" applyFont="1" applyFill="1" applyBorder="1" applyAlignment="1" applyProtection="1">
      <alignment horizontal="right" vertical="center" wrapText="1"/>
    </xf>
    <xf numFmtId="10" fontId="43" fillId="3" borderId="1" xfId="9" applyNumberFormat="1" applyFont="1" applyFill="1" applyBorder="1" applyAlignment="1" applyProtection="1">
      <alignment horizontal="right" vertical="center" wrapText="1"/>
    </xf>
    <xf numFmtId="10" fontId="43" fillId="3" borderId="17" xfId="9" applyNumberFormat="1" applyFont="1" applyFill="1" applyBorder="1" applyAlignment="1" applyProtection="1">
      <alignment horizontal="right" vertical="center" wrapText="1"/>
    </xf>
    <xf numFmtId="0" fontId="43" fillId="3" borderId="7" xfId="0" applyFont="1" applyFill="1" applyBorder="1" applyAlignment="1" applyProtection="1">
      <alignment horizontal="left" vertical="center" wrapText="1"/>
    </xf>
    <xf numFmtId="4" fontId="43" fillId="3" borderId="21" xfId="0" applyNumberFormat="1" applyFont="1" applyFill="1" applyBorder="1" applyAlignment="1" applyProtection="1">
      <alignment horizontal="right" vertical="center" wrapText="1"/>
    </xf>
    <xf numFmtId="10" fontId="43" fillId="3" borderId="21" xfId="9" applyNumberFormat="1" applyFont="1" applyFill="1" applyBorder="1" applyAlignment="1" applyProtection="1">
      <alignment horizontal="right" vertical="center" wrapText="1"/>
    </xf>
    <xf numFmtId="10" fontId="43" fillId="3" borderId="23" xfId="9" applyNumberFormat="1" applyFont="1" applyFill="1" applyBorder="1" applyAlignment="1" applyProtection="1">
      <alignment horizontal="right" vertical="center" wrapText="1"/>
    </xf>
    <xf numFmtId="0" fontId="44" fillId="0" borderId="0" xfId="0" applyFont="1"/>
    <xf numFmtId="0" fontId="0" fillId="15" borderId="0" xfId="0" applyNumberFormat="1" applyFont="1" applyFill="1" applyBorder="1" applyAlignment="1" applyProtection="1">
      <alignment wrapText="1"/>
      <protection locked="0"/>
    </xf>
    <xf numFmtId="0" fontId="0" fillId="0" borderId="0" xfId="0"/>
    <xf numFmtId="4" fontId="37" fillId="15" borderId="45" xfId="0" applyNumberFormat="1" applyFont="1" applyFill="1" applyBorder="1" applyAlignment="1" applyProtection="1">
      <alignment horizontal="right" vertical="center" wrapText="1"/>
    </xf>
    <xf numFmtId="4" fontId="38" fillId="15" borderId="45" xfId="0" applyNumberFormat="1" applyFont="1" applyFill="1" applyBorder="1" applyAlignment="1" applyProtection="1">
      <alignment horizontal="right" vertical="center" wrapText="1"/>
    </xf>
    <xf numFmtId="0" fontId="37" fillId="15" borderId="0" xfId="0" applyNumberFormat="1" applyFont="1" applyFill="1" applyBorder="1" applyAlignment="1" applyProtection="1">
      <alignment horizontal="left" vertical="center" wrapText="1"/>
    </xf>
    <xf numFmtId="0" fontId="36" fillId="15" borderId="0" xfId="0" applyNumberFormat="1" applyFont="1" applyFill="1" applyBorder="1" applyAlignment="1" applyProtection="1">
      <alignment horizontal="left" vertical="top" wrapText="1"/>
    </xf>
    <xf numFmtId="0" fontId="37" fillId="15" borderId="45" xfId="0" applyNumberFormat="1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/>
      <protection hidden="1"/>
    </xf>
    <xf numFmtId="0" fontId="11" fillId="3" borderId="14" xfId="0" applyFont="1" applyFill="1" applyBorder="1" applyAlignment="1" applyProtection="1">
      <alignment horizontal="center"/>
      <protection hidden="1"/>
    </xf>
    <xf numFmtId="0" fontId="11" fillId="3" borderId="16" xfId="0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Alignment="1" applyProtection="1">
      <alignment horizontal="center"/>
      <protection hidden="1"/>
    </xf>
    <xf numFmtId="0" fontId="12" fillId="0" borderId="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0" fillId="11" borderId="9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/>
    </xf>
    <xf numFmtId="0" fontId="22" fillId="9" borderId="14" xfId="0" applyFont="1" applyFill="1" applyBorder="1" applyAlignment="1">
      <alignment horizontal="center"/>
    </xf>
    <xf numFmtId="0" fontId="22" fillId="9" borderId="16" xfId="0" applyFont="1" applyFill="1" applyBorder="1" applyAlignment="1">
      <alignment horizontal="center"/>
    </xf>
    <xf numFmtId="0" fontId="0" fillId="11" borderId="37" xfId="0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2" fillId="13" borderId="15" xfId="0" applyFont="1" applyFill="1" applyBorder="1" applyAlignment="1">
      <alignment horizontal="center"/>
    </xf>
    <xf numFmtId="0" fontId="2" fillId="11" borderId="40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  <xf numFmtId="0" fontId="46" fillId="0" borderId="0" xfId="0" applyFont="1" applyFill="1" applyBorder="1" applyAlignment="1" applyProtection="1">
      <alignment horizontal="center" vertical="center" wrapText="1"/>
    </xf>
    <xf numFmtId="0" fontId="45" fillId="14" borderId="33" xfId="0" applyFont="1" applyFill="1" applyBorder="1" applyAlignment="1" applyProtection="1">
      <alignment horizontal="center" vertical="center" wrapText="1"/>
    </xf>
    <xf numFmtId="0" fontId="45" fillId="14" borderId="5" xfId="0" applyFont="1" applyFill="1" applyBorder="1" applyAlignment="1" applyProtection="1">
      <alignment horizontal="center" vertical="center" wrapText="1"/>
    </xf>
    <xf numFmtId="0" fontId="33" fillId="2" borderId="10" xfId="0" applyFont="1" applyFill="1" applyBorder="1" applyAlignment="1" applyProtection="1">
      <alignment horizontal="left" vertical="center" wrapText="1"/>
    </xf>
    <xf numFmtId="0" fontId="33" fillId="2" borderId="44" xfId="0" applyFont="1" applyFill="1" applyBorder="1" applyAlignment="1" applyProtection="1">
      <alignment horizontal="left" vertical="center" wrapText="1"/>
    </xf>
    <xf numFmtId="0" fontId="33" fillId="2" borderId="35" xfId="0" applyFont="1" applyFill="1" applyBorder="1" applyAlignment="1" applyProtection="1">
      <alignment horizontal="left" vertical="center" wrapText="1"/>
    </xf>
    <xf numFmtId="4" fontId="33" fillId="2" borderId="10" xfId="0" applyNumberFormat="1" applyFont="1" applyFill="1" applyBorder="1" applyAlignment="1" applyProtection="1">
      <alignment horizontal="right" vertical="center" wrapText="1"/>
    </xf>
    <xf numFmtId="4" fontId="33" fillId="2" borderId="35" xfId="0" applyNumberFormat="1" applyFont="1" applyFill="1" applyBorder="1" applyAlignment="1" applyProtection="1">
      <alignment horizontal="right" vertical="center" wrapText="1"/>
    </xf>
    <xf numFmtId="4" fontId="33" fillId="2" borderId="44" xfId="0" applyNumberFormat="1" applyFont="1" applyFill="1" applyBorder="1" applyAlignment="1" applyProtection="1">
      <alignment horizontal="right" vertical="center" wrapText="1"/>
    </xf>
    <xf numFmtId="0" fontId="36" fillId="15" borderId="45" xfId="0" applyNumberFormat="1" applyFont="1" applyFill="1" applyBorder="1" applyAlignment="1" applyProtection="1">
      <alignment horizontal="left" vertical="center" wrapText="1"/>
    </xf>
    <xf numFmtId="4" fontId="34" fillId="2" borderId="10" xfId="0" applyNumberFormat="1" applyFont="1" applyFill="1" applyBorder="1" applyAlignment="1" applyProtection="1">
      <alignment horizontal="right" vertical="center" wrapText="1"/>
    </xf>
    <xf numFmtId="4" fontId="34" fillId="2" borderId="35" xfId="0" applyNumberFormat="1" applyFont="1" applyFill="1" applyBorder="1" applyAlignment="1" applyProtection="1">
      <alignment horizontal="right" vertical="center" wrapText="1"/>
    </xf>
    <xf numFmtId="4" fontId="34" fillId="2" borderId="44" xfId="0" applyNumberFormat="1" applyFont="1" applyFill="1" applyBorder="1" applyAlignment="1" applyProtection="1">
      <alignment horizontal="right" vertical="center" wrapText="1"/>
    </xf>
    <xf numFmtId="0" fontId="26" fillId="2" borderId="10" xfId="0" applyFont="1" applyFill="1" applyBorder="1" applyAlignment="1" applyProtection="1">
      <alignment horizontal="left" vertical="center" wrapText="1"/>
    </xf>
    <xf numFmtId="0" fontId="26" fillId="2" borderId="44" xfId="0" applyFont="1" applyFill="1" applyBorder="1" applyAlignment="1" applyProtection="1">
      <alignment horizontal="left" vertical="center" wrapText="1"/>
    </xf>
    <xf numFmtId="0" fontId="26" fillId="2" borderId="35" xfId="0" applyFont="1" applyFill="1" applyBorder="1" applyAlignment="1" applyProtection="1">
      <alignment horizontal="left" vertical="center" wrapText="1"/>
    </xf>
    <xf numFmtId="0" fontId="32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righ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right" vertical="center" wrapText="1"/>
    </xf>
    <xf numFmtId="0" fontId="26" fillId="2" borderId="0" xfId="0" applyFont="1" applyFill="1" applyBorder="1" applyAlignment="1" applyProtection="1">
      <alignment horizontal="left" vertical="center" wrapText="1"/>
    </xf>
    <xf numFmtId="0" fontId="35" fillId="2" borderId="10" xfId="0" applyFont="1" applyFill="1" applyBorder="1" applyAlignment="1" applyProtection="1">
      <alignment horizontal="left" vertical="center" wrapText="1"/>
    </xf>
    <xf numFmtId="0" fontId="35" fillId="2" borderId="44" xfId="0" applyFont="1" applyFill="1" applyBorder="1" applyAlignment="1" applyProtection="1">
      <alignment horizontal="left" vertical="center" wrapText="1"/>
    </xf>
    <xf numFmtId="0" fontId="35" fillId="2" borderId="35" xfId="0" applyFont="1" applyFill="1" applyBorder="1" applyAlignment="1" applyProtection="1">
      <alignment horizontal="left" vertical="center" wrapText="1"/>
    </xf>
    <xf numFmtId="0" fontId="33" fillId="2" borderId="10" xfId="0" applyFont="1" applyFill="1" applyBorder="1" applyAlignment="1" applyProtection="1">
      <alignment horizontal="center" vertical="center" wrapText="1"/>
    </xf>
    <xf numFmtId="0" fontId="33" fillId="2" borderId="44" xfId="0" applyFont="1" applyFill="1" applyBorder="1" applyAlignment="1" applyProtection="1">
      <alignment horizontal="center" vertical="center" wrapText="1"/>
    </xf>
    <xf numFmtId="0" fontId="33" fillId="2" borderId="3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center" wrapText="1"/>
    </xf>
    <xf numFmtId="0" fontId="34" fillId="2" borderId="0" xfId="0" applyFont="1" applyFill="1" applyBorder="1" applyAlignment="1" applyProtection="1">
      <alignment horizontal="left" vertical="center" wrapText="1"/>
    </xf>
    <xf numFmtId="0" fontId="33" fillId="2" borderId="43" xfId="0" applyFont="1" applyFill="1" applyBorder="1" applyAlignment="1" applyProtection="1">
      <alignment horizontal="left" vertical="center" wrapText="1"/>
    </xf>
    <xf numFmtId="0" fontId="34" fillId="2" borderId="43" xfId="0" applyFont="1" applyFill="1" applyBorder="1" applyAlignment="1" applyProtection="1">
      <alignment horizontal="left" vertical="center" wrapText="1"/>
    </xf>
    <xf numFmtId="0" fontId="37" fillId="15" borderId="0" xfId="0" applyNumberFormat="1" applyFont="1" applyFill="1" applyBorder="1" applyAlignment="1" applyProtection="1">
      <alignment horizontal="left" vertical="center" wrapText="1"/>
    </xf>
    <xf numFmtId="0" fontId="38" fillId="15" borderId="0" xfId="0" applyNumberFormat="1" applyFont="1" applyFill="1" applyBorder="1" applyAlignment="1" applyProtection="1">
      <alignment horizontal="left" vertical="center" wrapText="1"/>
    </xf>
    <xf numFmtId="0" fontId="40" fillId="15" borderId="0" xfId="0" applyNumberFormat="1" applyFont="1" applyFill="1" applyBorder="1" applyAlignment="1" applyProtection="1">
      <alignment horizontal="center" vertical="center" wrapText="1"/>
    </xf>
    <xf numFmtId="0" fontId="36" fillId="15" borderId="0" xfId="0" applyNumberFormat="1" applyFont="1" applyFill="1" applyBorder="1" applyAlignment="1" applyProtection="1">
      <alignment horizontal="left" vertical="top" wrapText="1"/>
    </xf>
    <xf numFmtId="0" fontId="37" fillId="15" borderId="45" xfId="0" applyNumberFormat="1" applyFont="1" applyFill="1" applyBorder="1" applyAlignment="1" applyProtection="1">
      <alignment horizontal="center" vertical="center" wrapText="1"/>
    </xf>
    <xf numFmtId="0" fontId="39" fillId="15" borderId="45" xfId="0" applyNumberFormat="1" applyFont="1" applyFill="1" applyBorder="1" applyAlignment="1" applyProtection="1">
      <alignment horizontal="left" vertical="center" wrapText="1"/>
    </xf>
    <xf numFmtId="4" fontId="37" fillId="15" borderId="45" xfId="0" applyNumberFormat="1" applyFont="1" applyFill="1" applyBorder="1" applyAlignment="1" applyProtection="1">
      <alignment horizontal="right" vertical="center" wrapText="1"/>
    </xf>
    <xf numFmtId="4" fontId="38" fillId="15" borderId="45" xfId="0" applyNumberFormat="1" applyFont="1" applyFill="1" applyBorder="1" applyAlignment="1" applyProtection="1">
      <alignment horizontal="right" vertical="center" wrapText="1"/>
    </xf>
    <xf numFmtId="0" fontId="37" fillId="15" borderId="45" xfId="0" applyNumberFormat="1" applyFont="1" applyFill="1" applyBorder="1" applyAlignment="1" applyProtection="1">
      <alignment horizontal="left" vertical="center" wrapText="1"/>
    </xf>
  </cellXfs>
  <cellStyles count="16">
    <cellStyle name="Comma" xfId="1" builtinId="3"/>
    <cellStyle name="Comma 2" xfId="2"/>
    <cellStyle name="Comma 2 2" xfId="13"/>
    <cellStyle name="Comma 4" xfId="3"/>
    <cellStyle name="Comma 4 2" xfId="14"/>
    <cellStyle name="Normal" xfId="0" builtinId="0"/>
    <cellStyle name="Normal 2" xfId="10"/>
    <cellStyle name="Normal 3" xfId="4"/>
    <cellStyle name="Normal 33" xfId="5"/>
    <cellStyle name="Normal 33 2" xfId="11"/>
    <cellStyle name="Normal 37" xfId="6"/>
    <cellStyle name="Normal 37 2" xfId="7"/>
    <cellStyle name="Normal 4" xfId="12"/>
    <cellStyle name="Normal 5" xfId="15"/>
    <cellStyle name="Percent" xfId="8" builtinId="5"/>
    <cellStyle name="Percent 2" xfId="9"/>
  </cellStyles>
  <dxfs count="2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31401</xdr:colOff>
      <xdr:row>1</xdr:row>
      <xdr:rowOff>115137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SpPr/>
      </xdr:nvSpPr>
      <xdr:spPr>
        <a:xfrm>
          <a:off x="6960577" y="0"/>
          <a:ext cx="1245577" cy="376813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19</xdr:col>
      <xdr:colOff>542563</xdr:colOff>
      <xdr:row>1</xdr:row>
      <xdr:rowOff>46505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SpPr/>
      </xdr:nvSpPr>
      <xdr:spPr>
        <a:xfrm>
          <a:off x="23667816" y="0"/>
          <a:ext cx="1157469" cy="40821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343180</xdr:colOff>
      <xdr:row>0</xdr:row>
      <xdr:rowOff>0</xdr:rowOff>
    </xdr:from>
    <xdr:to>
      <xdr:col>12</xdr:col>
      <xdr:colOff>290115</xdr:colOff>
      <xdr:row>1</xdr:row>
      <xdr:rowOff>161084</xdr:rowOff>
    </xdr:to>
    <xdr:sp macro="" textlink="">
      <xdr:nvSpPr>
        <xdr:cNvPr id="4" name="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SpPr/>
      </xdr:nvSpPr>
      <xdr:spPr>
        <a:xfrm>
          <a:off x="9959228" y="0"/>
          <a:ext cx="1963994" cy="322169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677"/>
  <sheetViews>
    <sheetView view="pageBreakPreview" topLeftCell="B1" zoomScale="70" zoomScaleNormal="51" zoomScaleSheetLayoutView="70" workbookViewId="0">
      <selection activeCell="D131" sqref="D131:D133"/>
    </sheetView>
  </sheetViews>
  <sheetFormatPr defaultColWidth="9.140625" defaultRowHeight="12.75" x14ac:dyDescent="0.2"/>
  <cols>
    <col min="1" max="1" width="4.28515625" style="12" customWidth="1"/>
    <col min="2" max="2" width="19.5703125" style="4" bestFit="1" customWidth="1"/>
    <col min="3" max="3" width="75" style="4" bestFit="1" customWidth="1"/>
    <col min="4" max="4" width="22.85546875" style="32" customWidth="1"/>
    <col min="5" max="5" width="22.85546875" style="33" customWidth="1"/>
    <col min="6" max="6" width="20.85546875" style="4" bestFit="1" customWidth="1"/>
    <col min="7" max="7" width="17.28515625" style="14" customWidth="1"/>
    <col min="8" max="8" width="25.42578125" style="34" bestFit="1" customWidth="1"/>
    <col min="9" max="9" width="22.140625" style="4" bestFit="1" customWidth="1"/>
    <col min="10" max="10" width="21.42578125" style="4" customWidth="1"/>
    <col min="11" max="11" width="31.140625" style="4" bestFit="1" customWidth="1"/>
    <col min="12" max="12" width="23.42578125" style="4" bestFit="1" customWidth="1"/>
    <col min="13" max="13" width="14.85546875" style="4" customWidth="1"/>
    <col min="14" max="16384" width="9.140625" style="4"/>
  </cols>
  <sheetData>
    <row r="1" spans="1:13" ht="20.25" x14ac:dyDescent="0.3">
      <c r="B1" s="274" t="e">
        <f>#REF!</f>
        <v>#REF!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6"/>
    </row>
    <row r="2" spans="1:13" ht="21" thickBot="1" x14ac:dyDescent="0.35">
      <c r="B2" s="5"/>
      <c r="C2" s="6"/>
      <c r="D2" s="66"/>
      <c r="E2" s="128"/>
      <c r="F2" s="6"/>
      <c r="G2" s="7"/>
      <c r="H2" s="7"/>
      <c r="I2" s="7"/>
      <c r="J2" s="8"/>
      <c r="K2" s="9"/>
      <c r="L2" s="9"/>
      <c r="M2" s="131"/>
    </row>
    <row r="3" spans="1:13" s="11" customFormat="1" ht="113.25" thickBot="1" x14ac:dyDescent="0.25">
      <c r="A3" s="12"/>
      <c r="B3" s="41" t="s">
        <v>34</v>
      </c>
      <c r="C3" s="42" t="s">
        <v>14</v>
      </c>
      <c r="D3" s="44" t="s">
        <v>185</v>
      </c>
      <c r="E3" s="43" t="s">
        <v>115</v>
      </c>
      <c r="F3" s="43" t="s">
        <v>73</v>
      </c>
      <c r="G3" s="44" t="s">
        <v>74</v>
      </c>
      <c r="H3" s="44" t="s">
        <v>79</v>
      </c>
      <c r="I3" s="43" t="s">
        <v>75</v>
      </c>
      <c r="J3" s="43" t="s">
        <v>76</v>
      </c>
      <c r="K3" s="43" t="s">
        <v>116</v>
      </c>
      <c r="L3" s="43" t="s">
        <v>77</v>
      </c>
      <c r="M3" s="45" t="s">
        <v>80</v>
      </c>
    </row>
    <row r="4" spans="1:13" s="12" customFormat="1" ht="27" customHeight="1" x14ac:dyDescent="0.3">
      <c r="B4" s="132">
        <v>1110</v>
      </c>
      <c r="C4" s="47" t="s">
        <v>1</v>
      </c>
      <c r="D4" s="48"/>
      <c r="E4" s="48"/>
      <c r="F4" s="13"/>
      <c r="G4" s="13"/>
      <c r="H4" s="67"/>
      <c r="I4" s="13">
        <f>F4+G4+H4</f>
        <v>0</v>
      </c>
      <c r="J4" s="13">
        <f>E4-(F4+G4+H4)</f>
        <v>0</v>
      </c>
      <c r="K4" s="13">
        <f>SUM(D4-F4-G4-H4)</f>
        <v>0</v>
      </c>
      <c r="L4" s="13" t="str">
        <f>IF(E4&gt;0,SUM(H4*100/E4)," ")</f>
        <v xml:space="preserve"> </v>
      </c>
      <c r="M4" s="133" t="str">
        <f t="shared" ref="M4:M66" si="0">IF(D4&gt;0,SUM(H4*100/D4)," ")</f>
        <v xml:space="preserve"> </v>
      </c>
    </row>
    <row r="5" spans="1:13" ht="20.25" x14ac:dyDescent="0.3">
      <c r="B5" s="134"/>
      <c r="C5" s="57"/>
      <c r="D5" s="58"/>
      <c r="E5" s="59"/>
      <c r="F5" s="60"/>
      <c r="G5" s="61"/>
      <c r="H5" s="62"/>
      <c r="I5" s="63"/>
      <c r="J5" s="64"/>
      <c r="K5" s="65"/>
      <c r="L5" s="65"/>
      <c r="M5" s="135" t="str">
        <f t="shared" si="0"/>
        <v xml:space="preserve"> </v>
      </c>
    </row>
    <row r="6" spans="1:13" s="12" customFormat="1" ht="33.75" customHeight="1" x14ac:dyDescent="0.3">
      <c r="B6" s="136" t="s">
        <v>5</v>
      </c>
      <c r="C6" s="39" t="s">
        <v>66</v>
      </c>
      <c r="D6" s="203">
        <f t="shared" ref="D6:K6" si="1">D7+D12+D16+D23+D29+D35+D38+D40+D42+D47+D52+D57+D59</f>
        <v>0</v>
      </c>
      <c r="E6" s="203">
        <f t="shared" si="1"/>
        <v>0</v>
      </c>
      <c r="F6" s="203" t="e">
        <f t="shared" si="1"/>
        <v>#REF!</v>
      </c>
      <c r="G6" s="203" t="e">
        <f t="shared" si="1"/>
        <v>#REF!</v>
      </c>
      <c r="H6" s="203" t="e">
        <f t="shared" si="1"/>
        <v>#REF!</v>
      </c>
      <c r="I6" s="203" t="e">
        <f t="shared" si="1"/>
        <v>#REF!</v>
      </c>
      <c r="J6" s="203" t="e">
        <f t="shared" si="1"/>
        <v>#REF!</v>
      </c>
      <c r="K6" s="203" t="e">
        <f t="shared" si="1"/>
        <v>#REF!</v>
      </c>
      <c r="L6" s="49" t="str">
        <f t="shared" ref="L6:L66" si="2">IF(E6&gt;0,SUM(H6*100/E6)," ")</f>
        <v xml:space="preserve"> </v>
      </c>
      <c r="M6" s="137" t="str">
        <f t="shared" si="0"/>
        <v xml:space="preserve"> </v>
      </c>
    </row>
    <row r="7" spans="1:13" s="12" customFormat="1" ht="18.75" x14ac:dyDescent="0.3">
      <c r="B7" s="189">
        <v>1310</v>
      </c>
      <c r="C7" s="190" t="s">
        <v>117</v>
      </c>
      <c r="D7" s="191">
        <f t="shared" ref="D7:K7" si="3">SUM(D8:D11)</f>
        <v>0</v>
      </c>
      <c r="E7" s="191">
        <f t="shared" si="3"/>
        <v>0</v>
      </c>
      <c r="F7" s="191" t="e">
        <f t="shared" si="3"/>
        <v>#REF!</v>
      </c>
      <c r="G7" s="191" t="e">
        <f t="shared" si="3"/>
        <v>#REF!</v>
      </c>
      <c r="H7" s="191" t="e">
        <f t="shared" si="3"/>
        <v>#REF!</v>
      </c>
      <c r="I7" s="191" t="e">
        <f t="shared" si="3"/>
        <v>#REF!</v>
      </c>
      <c r="J7" s="191" t="e">
        <f t="shared" si="3"/>
        <v>#REF!</v>
      </c>
      <c r="K7" s="191" t="e">
        <f t="shared" si="3"/>
        <v>#REF!</v>
      </c>
      <c r="L7" s="192" t="str">
        <f t="shared" si="2"/>
        <v xml:space="preserve"> </v>
      </c>
      <c r="M7" s="193" t="str">
        <f t="shared" si="0"/>
        <v xml:space="preserve"> </v>
      </c>
    </row>
    <row r="8" spans="1:13" ht="27" customHeight="1" x14ac:dyDescent="0.3">
      <c r="A8" s="72"/>
      <c r="B8" s="21">
        <v>13130</v>
      </c>
      <c r="C8" s="194" t="s">
        <v>15</v>
      </c>
      <c r="D8" s="204">
        <f t="shared" ref="D8:K11" si="4">D76+D144+D212+D280+D348+D416+D483+D551+D619</f>
        <v>0</v>
      </c>
      <c r="E8" s="204">
        <f t="shared" si="4"/>
        <v>0</v>
      </c>
      <c r="F8" s="204" t="e">
        <f t="shared" si="4"/>
        <v>#REF!</v>
      </c>
      <c r="G8" s="204" t="e">
        <f t="shared" si="4"/>
        <v>#REF!</v>
      </c>
      <c r="H8" s="204" t="e">
        <f t="shared" si="4"/>
        <v>#REF!</v>
      </c>
      <c r="I8" s="204" t="e">
        <f t="shared" si="4"/>
        <v>#REF!</v>
      </c>
      <c r="J8" s="20" t="e">
        <f t="shared" si="4"/>
        <v>#REF!</v>
      </c>
      <c r="K8" s="20" t="e">
        <f t="shared" si="4"/>
        <v>#REF!</v>
      </c>
      <c r="L8" s="20" t="str">
        <f t="shared" si="2"/>
        <v xml:space="preserve"> </v>
      </c>
      <c r="M8" s="135" t="str">
        <f t="shared" si="0"/>
        <v xml:space="preserve"> </v>
      </c>
    </row>
    <row r="9" spans="1:13" ht="27" customHeight="1" x14ac:dyDescent="0.3">
      <c r="A9" s="72"/>
      <c r="B9" s="15">
        <v>13140</v>
      </c>
      <c r="C9" s="35" t="s">
        <v>4</v>
      </c>
      <c r="D9" s="204">
        <f t="shared" si="4"/>
        <v>0</v>
      </c>
      <c r="E9" s="204">
        <f t="shared" si="4"/>
        <v>0</v>
      </c>
      <c r="F9" s="204" t="e">
        <f t="shared" si="4"/>
        <v>#REF!</v>
      </c>
      <c r="G9" s="204" t="e">
        <f t="shared" si="4"/>
        <v>#REF!</v>
      </c>
      <c r="H9" s="204" t="e">
        <f t="shared" si="4"/>
        <v>#REF!</v>
      </c>
      <c r="I9" s="204" t="e">
        <f t="shared" si="4"/>
        <v>#REF!</v>
      </c>
      <c r="J9" s="20" t="e">
        <f t="shared" si="4"/>
        <v>#REF!</v>
      </c>
      <c r="K9" s="20" t="e">
        <f t="shared" si="4"/>
        <v>#REF!</v>
      </c>
      <c r="L9" s="20" t="str">
        <f>IF(E9&gt;0,SUM(H9*100/E9)," ")</f>
        <v xml:space="preserve"> </v>
      </c>
      <c r="M9" s="135" t="str">
        <f>IF(D9&gt;0,SUM(H9*100/D9)," ")</f>
        <v xml:space="preserve"> </v>
      </c>
    </row>
    <row r="10" spans="1:13" ht="27" customHeight="1" x14ac:dyDescent="0.3">
      <c r="A10" s="72"/>
      <c r="B10" s="15">
        <v>13142</v>
      </c>
      <c r="C10" s="35" t="s">
        <v>33</v>
      </c>
      <c r="D10" s="204">
        <f t="shared" si="4"/>
        <v>0</v>
      </c>
      <c r="E10" s="204">
        <f t="shared" si="4"/>
        <v>0</v>
      </c>
      <c r="F10" s="204" t="e">
        <f t="shared" si="4"/>
        <v>#REF!</v>
      </c>
      <c r="G10" s="204" t="e">
        <f t="shared" si="4"/>
        <v>#REF!</v>
      </c>
      <c r="H10" s="204" t="e">
        <f t="shared" si="4"/>
        <v>#REF!</v>
      </c>
      <c r="I10" s="204" t="e">
        <f t="shared" si="4"/>
        <v>#REF!</v>
      </c>
      <c r="J10" s="20" t="e">
        <f t="shared" si="4"/>
        <v>#REF!</v>
      </c>
      <c r="K10" s="20" t="e">
        <f t="shared" si="4"/>
        <v>#REF!</v>
      </c>
      <c r="L10" s="20" t="str">
        <f>IF(E10&gt;0,SUM(H10*100/E10)," ")</f>
        <v xml:space="preserve"> </v>
      </c>
      <c r="M10" s="135" t="str">
        <f>IF(D10&gt;0,SUM(H10*100/D10)," ")</f>
        <v xml:space="preserve"> </v>
      </c>
    </row>
    <row r="11" spans="1:13" ht="27" customHeight="1" x14ac:dyDescent="0.3">
      <c r="A11" s="72"/>
      <c r="B11" s="15">
        <v>13143</v>
      </c>
      <c r="C11" s="35" t="s">
        <v>176</v>
      </c>
      <c r="D11" s="204">
        <f t="shared" si="4"/>
        <v>0</v>
      </c>
      <c r="E11" s="204">
        <f t="shared" si="4"/>
        <v>0</v>
      </c>
      <c r="F11" s="204" t="e">
        <f t="shared" si="4"/>
        <v>#REF!</v>
      </c>
      <c r="G11" s="204" t="e">
        <f t="shared" si="4"/>
        <v>#REF!</v>
      </c>
      <c r="H11" s="204" t="e">
        <f t="shared" si="4"/>
        <v>#REF!</v>
      </c>
      <c r="I11" s="204" t="e">
        <f t="shared" si="4"/>
        <v>#REF!</v>
      </c>
      <c r="J11" s="20" t="e">
        <f t="shared" si="4"/>
        <v>#REF!</v>
      </c>
      <c r="K11" s="20" t="e">
        <f t="shared" si="4"/>
        <v>#REF!</v>
      </c>
      <c r="L11" s="20" t="str">
        <f>IF(E11&gt;0,SUM(H11*100/E11)," ")</f>
        <v xml:space="preserve"> </v>
      </c>
      <c r="M11" s="135" t="str">
        <f>IF(D11&gt;0,SUM(H11*100/D11)," ")</f>
        <v xml:space="preserve"> </v>
      </c>
    </row>
    <row r="12" spans="1:13" s="12" customFormat="1" ht="18.75" x14ac:dyDescent="0.3">
      <c r="B12" s="189">
        <v>1330</v>
      </c>
      <c r="C12" s="190" t="s">
        <v>118</v>
      </c>
      <c r="D12" s="191">
        <f>SUM(D13:D15)</f>
        <v>0</v>
      </c>
      <c r="E12" s="191">
        <f t="shared" ref="E12:K12" si="5">SUM(E13:E15)</f>
        <v>0</v>
      </c>
      <c r="F12" s="191" t="e">
        <f t="shared" si="5"/>
        <v>#REF!</v>
      </c>
      <c r="G12" s="191" t="e">
        <f t="shared" si="5"/>
        <v>#REF!</v>
      </c>
      <c r="H12" s="191" t="e">
        <f t="shared" si="5"/>
        <v>#REF!</v>
      </c>
      <c r="I12" s="191" t="e">
        <f t="shared" si="5"/>
        <v>#REF!</v>
      </c>
      <c r="J12" s="191" t="e">
        <f t="shared" si="5"/>
        <v>#REF!</v>
      </c>
      <c r="K12" s="191" t="e">
        <f t="shared" si="5"/>
        <v>#REF!</v>
      </c>
      <c r="L12" s="192" t="str">
        <f t="shared" si="2"/>
        <v xml:space="preserve"> </v>
      </c>
      <c r="M12" s="193" t="str">
        <f t="shared" si="0"/>
        <v xml:space="preserve"> </v>
      </c>
    </row>
    <row r="13" spans="1:13" ht="18.75" x14ac:dyDescent="0.3">
      <c r="A13" s="72"/>
      <c r="B13" s="138">
        <v>13310</v>
      </c>
      <c r="C13" s="23" t="s">
        <v>181</v>
      </c>
      <c r="D13" s="204">
        <f t="shared" ref="D13:K15" si="6">D81+D149+D217+D285+D353+D421+D488+D556+D624</f>
        <v>0</v>
      </c>
      <c r="E13" s="204">
        <f t="shared" si="6"/>
        <v>0</v>
      </c>
      <c r="F13" s="204" t="e">
        <f t="shared" si="6"/>
        <v>#REF!</v>
      </c>
      <c r="G13" s="204" t="e">
        <f t="shared" si="6"/>
        <v>#REF!</v>
      </c>
      <c r="H13" s="204" t="e">
        <f t="shared" si="6"/>
        <v>#REF!</v>
      </c>
      <c r="I13" s="204" t="e">
        <f t="shared" si="6"/>
        <v>#REF!</v>
      </c>
      <c r="J13" s="20" t="e">
        <f t="shared" si="6"/>
        <v>#REF!</v>
      </c>
      <c r="K13" s="20" t="e">
        <f t="shared" si="6"/>
        <v>#REF!</v>
      </c>
      <c r="L13" s="20" t="str">
        <f t="shared" si="2"/>
        <v xml:space="preserve"> </v>
      </c>
      <c r="M13" s="135" t="str">
        <f t="shared" si="0"/>
        <v xml:space="preserve"> </v>
      </c>
    </row>
    <row r="14" spans="1:13" ht="18.75" x14ac:dyDescent="0.3">
      <c r="A14" s="72"/>
      <c r="B14" s="138">
        <v>13320</v>
      </c>
      <c r="C14" s="23" t="s">
        <v>6</v>
      </c>
      <c r="D14" s="204">
        <f t="shared" si="6"/>
        <v>0</v>
      </c>
      <c r="E14" s="204">
        <f t="shared" si="6"/>
        <v>0</v>
      </c>
      <c r="F14" s="204" t="e">
        <f t="shared" si="6"/>
        <v>#REF!</v>
      </c>
      <c r="G14" s="204" t="e">
        <f t="shared" si="6"/>
        <v>#REF!</v>
      </c>
      <c r="H14" s="204" t="e">
        <f t="shared" si="6"/>
        <v>#REF!</v>
      </c>
      <c r="I14" s="204" t="e">
        <f t="shared" si="6"/>
        <v>#REF!</v>
      </c>
      <c r="J14" s="20" t="e">
        <f t="shared" si="6"/>
        <v>#REF!</v>
      </c>
      <c r="K14" s="20" t="e">
        <f t="shared" si="6"/>
        <v>#REF!</v>
      </c>
      <c r="L14" s="20" t="str">
        <f>IF(E14&gt;0,SUM(H14*100/E14)," ")</f>
        <v xml:space="preserve"> </v>
      </c>
      <c r="M14" s="135" t="str">
        <f>IF(D14&gt;0,SUM(H14*100/D14)," ")</f>
        <v xml:space="preserve"> </v>
      </c>
    </row>
    <row r="15" spans="1:13" ht="18.75" x14ac:dyDescent="0.3">
      <c r="A15" s="72"/>
      <c r="B15" s="138">
        <v>13330</v>
      </c>
      <c r="C15" s="23" t="s">
        <v>179</v>
      </c>
      <c r="D15" s="204">
        <f t="shared" si="6"/>
        <v>0</v>
      </c>
      <c r="E15" s="204">
        <f t="shared" si="6"/>
        <v>0</v>
      </c>
      <c r="F15" s="204" t="e">
        <f t="shared" si="6"/>
        <v>#REF!</v>
      </c>
      <c r="G15" s="204" t="e">
        <f t="shared" si="6"/>
        <v>#REF!</v>
      </c>
      <c r="H15" s="204" t="e">
        <f t="shared" si="6"/>
        <v>#REF!</v>
      </c>
      <c r="I15" s="204" t="e">
        <f t="shared" si="6"/>
        <v>#REF!</v>
      </c>
      <c r="J15" s="20" t="e">
        <f t="shared" si="6"/>
        <v>#REF!</v>
      </c>
      <c r="K15" s="20" t="e">
        <f t="shared" si="6"/>
        <v>#REF!</v>
      </c>
      <c r="L15" s="20" t="str">
        <f>IF(E15&gt;0,SUM(H15*100/E15)," ")</f>
        <v xml:space="preserve"> </v>
      </c>
      <c r="M15" s="135" t="str">
        <f>IF(D15&gt;0,SUM(H15*100/D15)," ")</f>
        <v xml:space="preserve"> </v>
      </c>
    </row>
    <row r="16" spans="1:13" s="12" customFormat="1" ht="18.75" x14ac:dyDescent="0.3">
      <c r="B16" s="189">
        <v>1340</v>
      </c>
      <c r="C16" s="190" t="s">
        <v>119</v>
      </c>
      <c r="D16" s="191">
        <f t="shared" ref="D16:K16" si="7">SUM(D17:D22)</f>
        <v>0</v>
      </c>
      <c r="E16" s="191">
        <f t="shared" si="7"/>
        <v>0</v>
      </c>
      <c r="F16" s="191" t="e">
        <f t="shared" si="7"/>
        <v>#REF!</v>
      </c>
      <c r="G16" s="191" t="e">
        <f t="shared" si="7"/>
        <v>#REF!</v>
      </c>
      <c r="H16" s="191" t="e">
        <f t="shared" si="7"/>
        <v>#REF!</v>
      </c>
      <c r="I16" s="191" t="e">
        <f t="shared" si="7"/>
        <v>#REF!</v>
      </c>
      <c r="J16" s="191" t="e">
        <f t="shared" si="7"/>
        <v>#REF!</v>
      </c>
      <c r="K16" s="191" t="e">
        <f t="shared" si="7"/>
        <v>#REF!</v>
      </c>
      <c r="L16" s="192" t="str">
        <f t="shared" si="2"/>
        <v xml:space="preserve"> </v>
      </c>
      <c r="M16" s="193" t="str">
        <f t="shared" si="0"/>
        <v xml:space="preserve"> </v>
      </c>
    </row>
    <row r="17" spans="1:13" ht="18.75" x14ac:dyDescent="0.3">
      <c r="A17" s="72"/>
      <c r="B17" s="15">
        <v>13410</v>
      </c>
      <c r="C17" s="23" t="s">
        <v>37</v>
      </c>
      <c r="D17" s="204">
        <f t="shared" ref="D17:K22" si="8">D85+D153+D221+D289+D357+D425+D492+D560+D628</f>
        <v>0</v>
      </c>
      <c r="E17" s="204">
        <f t="shared" si="8"/>
        <v>0</v>
      </c>
      <c r="F17" s="204" t="e">
        <f t="shared" si="8"/>
        <v>#REF!</v>
      </c>
      <c r="G17" s="204" t="e">
        <f t="shared" si="8"/>
        <v>#REF!</v>
      </c>
      <c r="H17" s="204" t="e">
        <f t="shared" si="8"/>
        <v>#REF!</v>
      </c>
      <c r="I17" s="204" t="e">
        <f t="shared" si="8"/>
        <v>#REF!</v>
      </c>
      <c r="J17" s="20" t="e">
        <f t="shared" si="8"/>
        <v>#REF!</v>
      </c>
      <c r="K17" s="20" t="e">
        <f t="shared" si="8"/>
        <v>#REF!</v>
      </c>
      <c r="L17" s="20" t="str">
        <f t="shared" si="2"/>
        <v xml:space="preserve"> </v>
      </c>
      <c r="M17" s="135" t="str">
        <f t="shared" si="0"/>
        <v xml:space="preserve"> </v>
      </c>
    </row>
    <row r="18" spans="1:13" s="25" customFormat="1" ht="20.25" customHeight="1" x14ac:dyDescent="0.3">
      <c r="A18" s="72"/>
      <c r="B18" s="15">
        <v>13430</v>
      </c>
      <c r="C18" s="23" t="s">
        <v>38</v>
      </c>
      <c r="D18" s="204">
        <f t="shared" si="8"/>
        <v>0</v>
      </c>
      <c r="E18" s="204">
        <f t="shared" si="8"/>
        <v>0</v>
      </c>
      <c r="F18" s="204" t="e">
        <f t="shared" si="8"/>
        <v>#REF!</v>
      </c>
      <c r="G18" s="204" t="e">
        <f t="shared" si="8"/>
        <v>#REF!</v>
      </c>
      <c r="H18" s="204" t="e">
        <f t="shared" si="8"/>
        <v>#REF!</v>
      </c>
      <c r="I18" s="204" t="e">
        <f t="shared" si="8"/>
        <v>#REF!</v>
      </c>
      <c r="J18" s="20" t="e">
        <f t="shared" si="8"/>
        <v>#REF!</v>
      </c>
      <c r="K18" s="20" t="e">
        <f t="shared" si="8"/>
        <v>#REF!</v>
      </c>
      <c r="L18" s="20" t="str">
        <f>IF(E18&gt;0,SUM(H18*100/E18)," ")</f>
        <v xml:space="preserve"> </v>
      </c>
      <c r="M18" s="135" t="str">
        <f>IF(D18&gt;0,SUM(H18*100/D18)," ")</f>
        <v xml:space="preserve"> </v>
      </c>
    </row>
    <row r="19" spans="1:13" s="25" customFormat="1" ht="20.25" customHeight="1" x14ac:dyDescent="0.3">
      <c r="A19" s="72"/>
      <c r="B19" s="15">
        <v>13450</v>
      </c>
      <c r="C19" s="23" t="s">
        <v>183</v>
      </c>
      <c r="D19" s="204">
        <f t="shared" si="8"/>
        <v>0</v>
      </c>
      <c r="E19" s="204">
        <f t="shared" si="8"/>
        <v>0</v>
      </c>
      <c r="F19" s="204" t="e">
        <f t="shared" si="8"/>
        <v>#REF!</v>
      </c>
      <c r="G19" s="204" t="e">
        <f t="shared" si="8"/>
        <v>#REF!</v>
      </c>
      <c r="H19" s="204" t="e">
        <f t="shared" si="8"/>
        <v>#REF!</v>
      </c>
      <c r="I19" s="204" t="e">
        <f t="shared" si="8"/>
        <v>#REF!</v>
      </c>
      <c r="J19" s="20" t="e">
        <f t="shared" si="8"/>
        <v>#REF!</v>
      </c>
      <c r="K19" s="20" t="e">
        <f t="shared" si="8"/>
        <v>#REF!</v>
      </c>
      <c r="L19" s="20" t="str">
        <f>IF(E19&gt;0,SUM(H19*100/E19)," ")</f>
        <v xml:space="preserve"> </v>
      </c>
      <c r="M19" s="135" t="str">
        <f>IF(D19&gt;0,SUM(H19*100/D19)," ")</f>
        <v xml:space="preserve"> </v>
      </c>
    </row>
    <row r="20" spans="1:13" s="25" customFormat="1" ht="20.25" customHeight="1" x14ac:dyDescent="0.3">
      <c r="A20" s="72"/>
      <c r="B20" s="15">
        <v>13460</v>
      </c>
      <c r="C20" s="23" t="s">
        <v>178</v>
      </c>
      <c r="D20" s="204">
        <f t="shared" si="8"/>
        <v>0</v>
      </c>
      <c r="E20" s="204">
        <f t="shared" si="8"/>
        <v>0</v>
      </c>
      <c r="F20" s="204" t="e">
        <f t="shared" si="8"/>
        <v>#REF!</v>
      </c>
      <c r="G20" s="204" t="e">
        <f t="shared" si="8"/>
        <v>#REF!</v>
      </c>
      <c r="H20" s="204" t="e">
        <f t="shared" si="8"/>
        <v>#REF!</v>
      </c>
      <c r="I20" s="204" t="e">
        <f t="shared" si="8"/>
        <v>#REF!</v>
      </c>
      <c r="J20" s="20" t="e">
        <f t="shared" si="8"/>
        <v>#REF!</v>
      </c>
      <c r="K20" s="20" t="e">
        <f t="shared" si="8"/>
        <v>#REF!</v>
      </c>
      <c r="L20" s="20" t="str">
        <f>IF(E20&gt;0,SUM(H20*100/E20)," ")</f>
        <v xml:space="preserve"> </v>
      </c>
      <c r="M20" s="135" t="str">
        <f>IF(D20&gt;0,SUM(H20*100/D20)," ")</f>
        <v xml:space="preserve"> </v>
      </c>
    </row>
    <row r="21" spans="1:13" ht="18.75" x14ac:dyDescent="0.3">
      <c r="A21" s="72"/>
      <c r="B21" s="15">
        <v>13470</v>
      </c>
      <c r="C21" s="23" t="s">
        <v>137</v>
      </c>
      <c r="D21" s="204">
        <f t="shared" si="8"/>
        <v>0</v>
      </c>
      <c r="E21" s="204">
        <f t="shared" si="8"/>
        <v>0</v>
      </c>
      <c r="F21" s="204" t="e">
        <f t="shared" si="8"/>
        <v>#REF!</v>
      </c>
      <c r="G21" s="204" t="e">
        <f t="shared" si="8"/>
        <v>#REF!</v>
      </c>
      <c r="H21" s="204" t="e">
        <f t="shared" si="8"/>
        <v>#REF!</v>
      </c>
      <c r="I21" s="204" t="e">
        <f t="shared" si="8"/>
        <v>#REF!</v>
      </c>
      <c r="J21" s="20" t="e">
        <f t="shared" si="8"/>
        <v>#REF!</v>
      </c>
      <c r="K21" s="20" t="e">
        <f t="shared" si="8"/>
        <v>#REF!</v>
      </c>
      <c r="L21" s="20" t="str">
        <f>IF(E21&gt;0,SUM(H21*100/E21)," ")</f>
        <v xml:space="preserve"> </v>
      </c>
      <c r="M21" s="135" t="str">
        <f>IF(D21&gt;0,SUM(H21*100/D21)," ")</f>
        <v xml:space="preserve"> </v>
      </c>
    </row>
    <row r="22" spans="1:13" ht="18.75" x14ac:dyDescent="0.3">
      <c r="A22" s="72"/>
      <c r="B22" s="15">
        <v>13480</v>
      </c>
      <c r="C22" s="23" t="s">
        <v>39</v>
      </c>
      <c r="D22" s="204">
        <f t="shared" si="8"/>
        <v>0</v>
      </c>
      <c r="E22" s="204">
        <f t="shared" si="8"/>
        <v>0</v>
      </c>
      <c r="F22" s="204" t="e">
        <f t="shared" si="8"/>
        <v>#REF!</v>
      </c>
      <c r="G22" s="204" t="e">
        <f t="shared" si="8"/>
        <v>#REF!</v>
      </c>
      <c r="H22" s="204" t="e">
        <f t="shared" si="8"/>
        <v>#REF!</v>
      </c>
      <c r="I22" s="204" t="e">
        <f t="shared" si="8"/>
        <v>#REF!</v>
      </c>
      <c r="J22" s="20" t="e">
        <f t="shared" si="8"/>
        <v>#REF!</v>
      </c>
      <c r="K22" s="20" t="e">
        <f t="shared" si="8"/>
        <v>#REF!</v>
      </c>
      <c r="L22" s="20" t="str">
        <f>IF(E22&gt;0,SUM(H22*100/E22)," ")</f>
        <v xml:space="preserve"> </v>
      </c>
      <c r="M22" s="135" t="str">
        <f>IF(D22&gt;0,SUM(H22*100/D22)," ")</f>
        <v xml:space="preserve"> </v>
      </c>
    </row>
    <row r="23" spans="1:13" s="12" customFormat="1" ht="18.75" x14ac:dyDescent="0.3">
      <c r="B23" s="189">
        <v>1350</v>
      </c>
      <c r="C23" s="190" t="s">
        <v>120</v>
      </c>
      <c r="D23" s="191">
        <f>SUM(D24:D28)</f>
        <v>0</v>
      </c>
      <c r="E23" s="191">
        <f t="shared" ref="E23:K23" si="9">SUM(E24:E28)</f>
        <v>0</v>
      </c>
      <c r="F23" s="191" t="e">
        <f t="shared" si="9"/>
        <v>#REF!</v>
      </c>
      <c r="G23" s="191" t="e">
        <f t="shared" si="9"/>
        <v>#REF!</v>
      </c>
      <c r="H23" s="191" t="e">
        <f t="shared" si="9"/>
        <v>#REF!</v>
      </c>
      <c r="I23" s="191" t="e">
        <f t="shared" si="9"/>
        <v>#REF!</v>
      </c>
      <c r="J23" s="191" t="e">
        <f t="shared" si="9"/>
        <v>#REF!</v>
      </c>
      <c r="K23" s="191" t="e">
        <f t="shared" si="9"/>
        <v>#REF!</v>
      </c>
      <c r="L23" s="192" t="str">
        <f t="shared" si="2"/>
        <v xml:space="preserve"> </v>
      </c>
      <c r="M23" s="193" t="str">
        <f t="shared" si="0"/>
        <v xml:space="preserve"> </v>
      </c>
    </row>
    <row r="24" spans="1:13" ht="18.75" x14ac:dyDescent="0.3">
      <c r="A24" s="72"/>
      <c r="B24" s="15">
        <v>13501</v>
      </c>
      <c r="C24" s="24" t="s">
        <v>180</v>
      </c>
      <c r="D24" s="204">
        <f t="shared" ref="D24:K24" si="10">D92+D160+D228+D296+D364+D432+D499+D567+D635</f>
        <v>0</v>
      </c>
      <c r="E24" s="204">
        <f t="shared" si="10"/>
        <v>0</v>
      </c>
      <c r="F24" s="204" t="e">
        <f t="shared" si="10"/>
        <v>#REF!</v>
      </c>
      <c r="G24" s="204" t="e">
        <f t="shared" si="10"/>
        <v>#REF!</v>
      </c>
      <c r="H24" s="204" t="e">
        <f t="shared" si="10"/>
        <v>#REF!</v>
      </c>
      <c r="I24" s="204" t="e">
        <f t="shared" si="10"/>
        <v>#REF!</v>
      </c>
      <c r="J24" s="20" t="e">
        <f t="shared" si="10"/>
        <v>#REF!</v>
      </c>
      <c r="K24" s="20" t="e">
        <f t="shared" si="10"/>
        <v>#REF!</v>
      </c>
      <c r="L24" s="20" t="str">
        <f t="shared" si="2"/>
        <v xml:space="preserve"> </v>
      </c>
      <c r="M24" s="135" t="str">
        <f t="shared" si="0"/>
        <v xml:space="preserve"> </v>
      </c>
    </row>
    <row r="25" spans="1:13" ht="18.75" x14ac:dyDescent="0.3">
      <c r="A25" s="72"/>
      <c r="B25" s="15">
        <v>13503</v>
      </c>
      <c r="C25" s="24" t="s">
        <v>2</v>
      </c>
      <c r="D25" s="204">
        <f t="shared" ref="D25:K25" si="11">D93+D161+D229+D297+D365+D433+D500+D568+D636</f>
        <v>0</v>
      </c>
      <c r="E25" s="204">
        <f t="shared" si="11"/>
        <v>0</v>
      </c>
      <c r="F25" s="204" t="e">
        <f t="shared" si="11"/>
        <v>#REF!</v>
      </c>
      <c r="G25" s="204" t="e">
        <f t="shared" si="11"/>
        <v>#REF!</v>
      </c>
      <c r="H25" s="204" t="e">
        <f t="shared" si="11"/>
        <v>#REF!</v>
      </c>
      <c r="I25" s="204" t="e">
        <f t="shared" si="11"/>
        <v>#REF!</v>
      </c>
      <c r="J25" s="20" t="e">
        <f t="shared" si="11"/>
        <v>#REF!</v>
      </c>
      <c r="K25" s="20" t="e">
        <f t="shared" si="11"/>
        <v>#REF!</v>
      </c>
      <c r="L25" s="20" t="str">
        <f>IF(E25&gt;0,SUM(H25*100/E25)," ")</f>
        <v xml:space="preserve"> </v>
      </c>
      <c r="M25" s="135" t="str">
        <f>IF(D25&gt;0,SUM(H25*100/D25)," ")</f>
        <v xml:space="preserve"> </v>
      </c>
    </row>
    <row r="26" spans="1:13" ht="18.75" x14ac:dyDescent="0.3">
      <c r="A26" s="72"/>
      <c r="B26" s="15">
        <v>13504</v>
      </c>
      <c r="C26" s="24" t="s">
        <v>175</v>
      </c>
      <c r="D26" s="204">
        <f t="shared" ref="D26:K26" si="12">D94+D162+D230+D298+D366+D434+D501+D569+D637</f>
        <v>0</v>
      </c>
      <c r="E26" s="204">
        <f t="shared" si="12"/>
        <v>0</v>
      </c>
      <c r="F26" s="204" t="e">
        <f t="shared" si="12"/>
        <v>#REF!</v>
      </c>
      <c r="G26" s="204" t="e">
        <f t="shared" si="12"/>
        <v>#REF!</v>
      </c>
      <c r="H26" s="204" t="e">
        <f t="shared" si="12"/>
        <v>#REF!</v>
      </c>
      <c r="I26" s="204" t="e">
        <f t="shared" si="12"/>
        <v>#REF!</v>
      </c>
      <c r="J26" s="20" t="e">
        <f t="shared" si="12"/>
        <v>#REF!</v>
      </c>
      <c r="K26" s="20" t="e">
        <f t="shared" si="12"/>
        <v>#REF!</v>
      </c>
      <c r="L26" s="20" t="str">
        <f>IF(E26&gt;0,SUM(H26*100/E26)," ")</f>
        <v xml:space="preserve"> </v>
      </c>
      <c r="M26" s="135" t="str">
        <f>IF(D26&gt;0,SUM(H26*100/D26)," ")</f>
        <v xml:space="preserve"> </v>
      </c>
    </row>
    <row r="27" spans="1:13" ht="18.75" x14ac:dyDescent="0.3">
      <c r="A27" s="72"/>
      <c r="B27" s="15">
        <v>13505</v>
      </c>
      <c r="C27" s="24" t="s">
        <v>184</v>
      </c>
      <c r="D27" s="204">
        <f t="shared" ref="D27:K27" si="13">D95+D163+D231+D299+D367+D435+D502+D570+D638</f>
        <v>0</v>
      </c>
      <c r="E27" s="204">
        <f t="shared" si="13"/>
        <v>0</v>
      </c>
      <c r="F27" s="204" t="e">
        <f t="shared" si="13"/>
        <v>#REF!</v>
      </c>
      <c r="G27" s="204" t="e">
        <f t="shared" si="13"/>
        <v>#REF!</v>
      </c>
      <c r="H27" s="204" t="e">
        <f t="shared" si="13"/>
        <v>#REF!</v>
      </c>
      <c r="I27" s="204" t="e">
        <f t="shared" si="13"/>
        <v>#REF!</v>
      </c>
      <c r="J27" s="20" t="e">
        <f t="shared" si="13"/>
        <v>#REF!</v>
      </c>
      <c r="K27" s="20" t="e">
        <f t="shared" si="13"/>
        <v>#REF!</v>
      </c>
      <c r="L27" s="20" t="str">
        <f>IF(E27&gt;0,SUM(H27*100/E27)," ")</f>
        <v xml:space="preserve"> </v>
      </c>
      <c r="M27" s="135" t="str">
        <f>IF(D27&gt;0,SUM(H27*100/D27)," ")</f>
        <v xml:space="preserve"> </v>
      </c>
    </row>
    <row r="28" spans="1:13" ht="18.75" x14ac:dyDescent="0.3">
      <c r="A28" s="72"/>
      <c r="B28" s="15">
        <v>13509</v>
      </c>
      <c r="C28" s="24" t="s">
        <v>138</v>
      </c>
      <c r="D28" s="204">
        <f t="shared" ref="D28:K28" si="14">D96+D164+D232+D300+D368+D436+D503+D571+D639</f>
        <v>0</v>
      </c>
      <c r="E28" s="204">
        <f t="shared" si="14"/>
        <v>0</v>
      </c>
      <c r="F28" s="204" t="e">
        <f t="shared" si="14"/>
        <v>#REF!</v>
      </c>
      <c r="G28" s="204" t="e">
        <f t="shared" si="14"/>
        <v>#REF!</v>
      </c>
      <c r="H28" s="204" t="e">
        <f t="shared" si="14"/>
        <v>#REF!</v>
      </c>
      <c r="I28" s="204" t="e">
        <f t="shared" si="14"/>
        <v>#REF!</v>
      </c>
      <c r="J28" s="20" t="e">
        <f t="shared" si="14"/>
        <v>#REF!</v>
      </c>
      <c r="K28" s="20" t="e">
        <f t="shared" si="14"/>
        <v>#REF!</v>
      </c>
      <c r="L28" s="20" t="str">
        <f>IF(E28&gt;0,SUM(H28*100/E28)," ")</f>
        <v xml:space="preserve"> </v>
      </c>
      <c r="M28" s="135" t="str">
        <f>IF(D28&gt;0,SUM(H28*100/D28)," ")</f>
        <v xml:space="preserve"> </v>
      </c>
    </row>
    <row r="29" spans="1:13" s="12" customFormat="1" ht="18.75" x14ac:dyDescent="0.3">
      <c r="B29" s="189">
        <v>1360</v>
      </c>
      <c r="C29" s="190" t="s">
        <v>121</v>
      </c>
      <c r="D29" s="191">
        <f t="shared" ref="D29:K29" si="15">SUM(D30:D34)</f>
        <v>0</v>
      </c>
      <c r="E29" s="191">
        <f t="shared" si="15"/>
        <v>0</v>
      </c>
      <c r="F29" s="191" t="e">
        <f t="shared" si="15"/>
        <v>#REF!</v>
      </c>
      <c r="G29" s="191" t="e">
        <f t="shared" si="15"/>
        <v>#REF!</v>
      </c>
      <c r="H29" s="191" t="e">
        <f t="shared" si="15"/>
        <v>#REF!</v>
      </c>
      <c r="I29" s="191" t="e">
        <f t="shared" si="15"/>
        <v>#REF!</v>
      </c>
      <c r="J29" s="191" t="e">
        <f t="shared" si="15"/>
        <v>#REF!</v>
      </c>
      <c r="K29" s="191" t="e">
        <f t="shared" si="15"/>
        <v>#REF!</v>
      </c>
      <c r="L29" s="192" t="str">
        <f t="shared" si="2"/>
        <v xml:space="preserve"> </v>
      </c>
      <c r="M29" s="193" t="str">
        <f t="shared" si="0"/>
        <v xml:space="preserve"> </v>
      </c>
    </row>
    <row r="30" spans="1:13" ht="18.75" x14ac:dyDescent="0.3">
      <c r="A30" s="72"/>
      <c r="B30" s="15">
        <v>13610</v>
      </c>
      <c r="C30" s="24" t="s">
        <v>7</v>
      </c>
      <c r="D30" s="204">
        <f t="shared" ref="D30:K30" si="16">D98+D166+D234+D302+D370+D438+D505+D573+D641</f>
        <v>0</v>
      </c>
      <c r="E30" s="204">
        <f t="shared" si="16"/>
        <v>0</v>
      </c>
      <c r="F30" s="204" t="e">
        <f t="shared" si="16"/>
        <v>#REF!</v>
      </c>
      <c r="G30" s="204" t="e">
        <f t="shared" si="16"/>
        <v>#REF!</v>
      </c>
      <c r="H30" s="204" t="e">
        <f t="shared" si="16"/>
        <v>#REF!</v>
      </c>
      <c r="I30" s="204" t="e">
        <f t="shared" si="16"/>
        <v>#REF!</v>
      </c>
      <c r="J30" s="20" t="e">
        <f t="shared" si="16"/>
        <v>#REF!</v>
      </c>
      <c r="K30" s="20" t="e">
        <f t="shared" si="16"/>
        <v>#REF!</v>
      </c>
      <c r="L30" s="20" t="str">
        <f t="shared" si="2"/>
        <v xml:space="preserve"> </v>
      </c>
      <c r="M30" s="135" t="str">
        <f t="shared" si="0"/>
        <v xml:space="preserve"> </v>
      </c>
    </row>
    <row r="31" spans="1:13" ht="18.75" x14ac:dyDescent="0.3">
      <c r="A31" s="72"/>
      <c r="B31" s="15">
        <v>13620</v>
      </c>
      <c r="C31" s="24" t="s">
        <v>177</v>
      </c>
      <c r="D31" s="204">
        <f t="shared" ref="D31:K31" si="17">D99+D167+D235+D303+D371+D439+D506+D574+D642</f>
        <v>0</v>
      </c>
      <c r="E31" s="204">
        <f t="shared" si="17"/>
        <v>0</v>
      </c>
      <c r="F31" s="204" t="e">
        <f t="shared" si="17"/>
        <v>#REF!</v>
      </c>
      <c r="G31" s="204" t="e">
        <f t="shared" si="17"/>
        <v>#REF!</v>
      </c>
      <c r="H31" s="204" t="e">
        <f t="shared" si="17"/>
        <v>#REF!</v>
      </c>
      <c r="I31" s="204" t="e">
        <f t="shared" si="17"/>
        <v>#REF!</v>
      </c>
      <c r="J31" s="20" t="e">
        <f t="shared" si="17"/>
        <v>#REF!</v>
      </c>
      <c r="K31" s="20" t="e">
        <f t="shared" si="17"/>
        <v>#REF!</v>
      </c>
      <c r="L31" s="20" t="str">
        <f>IF(E31&gt;0,SUM(H31*100/E31)," ")</f>
        <v xml:space="preserve"> </v>
      </c>
      <c r="M31" s="135" t="str">
        <f>IF(D31&gt;0,SUM(H31*100/D31)," ")</f>
        <v xml:space="preserve"> </v>
      </c>
    </row>
    <row r="32" spans="1:13" ht="18.75" x14ac:dyDescent="0.3">
      <c r="A32" s="72"/>
      <c r="B32" s="15">
        <v>13640</v>
      </c>
      <c r="C32" s="24" t="s">
        <v>19</v>
      </c>
      <c r="D32" s="204">
        <f t="shared" ref="D32:K32" si="18">D100+D168+D236+D304+D372+D440+D507+D575+D643</f>
        <v>0</v>
      </c>
      <c r="E32" s="204">
        <f t="shared" si="18"/>
        <v>0</v>
      </c>
      <c r="F32" s="204" t="e">
        <f t="shared" si="18"/>
        <v>#REF!</v>
      </c>
      <c r="G32" s="204" t="e">
        <f t="shared" si="18"/>
        <v>#REF!</v>
      </c>
      <c r="H32" s="204" t="e">
        <f t="shared" si="18"/>
        <v>#REF!</v>
      </c>
      <c r="I32" s="204" t="e">
        <f t="shared" si="18"/>
        <v>#REF!</v>
      </c>
      <c r="J32" s="20" t="e">
        <f t="shared" si="18"/>
        <v>#REF!</v>
      </c>
      <c r="K32" s="20" t="e">
        <f t="shared" si="18"/>
        <v>#REF!</v>
      </c>
      <c r="L32" s="20" t="str">
        <f>IF(E32&gt;0,SUM(H32*100/E32)," ")</f>
        <v xml:space="preserve"> </v>
      </c>
      <c r="M32" s="135" t="str">
        <f>IF(D32&gt;0,SUM(H32*100/D32)," ")</f>
        <v xml:space="preserve"> </v>
      </c>
    </row>
    <row r="33" spans="1:13" ht="18.75" x14ac:dyDescent="0.3">
      <c r="A33" s="72"/>
      <c r="B33" s="15">
        <v>13650</v>
      </c>
      <c r="C33" s="24" t="s">
        <v>28</v>
      </c>
      <c r="D33" s="204">
        <f t="shared" ref="D33:K33" si="19">D101+D169+D237+D305+D373+D441+D508+D576+D644</f>
        <v>0</v>
      </c>
      <c r="E33" s="204">
        <f t="shared" si="19"/>
        <v>0</v>
      </c>
      <c r="F33" s="204" t="e">
        <f t="shared" si="19"/>
        <v>#REF!</v>
      </c>
      <c r="G33" s="204" t="e">
        <f t="shared" si="19"/>
        <v>#REF!</v>
      </c>
      <c r="H33" s="204" t="e">
        <f t="shared" si="19"/>
        <v>#REF!</v>
      </c>
      <c r="I33" s="204" t="e">
        <f t="shared" si="19"/>
        <v>#REF!</v>
      </c>
      <c r="J33" s="20" t="e">
        <f t="shared" si="19"/>
        <v>#REF!</v>
      </c>
      <c r="K33" s="20" t="e">
        <f t="shared" si="19"/>
        <v>#REF!</v>
      </c>
      <c r="L33" s="20" t="str">
        <f>IF(E33&gt;0,SUM(H33*100/E33)," ")</f>
        <v xml:space="preserve"> </v>
      </c>
      <c r="M33" s="135" t="str">
        <f>IF(D33&gt;0,SUM(H33*100/D33)," ")</f>
        <v xml:space="preserve"> </v>
      </c>
    </row>
    <row r="34" spans="1:13" ht="18.75" x14ac:dyDescent="0.3">
      <c r="A34" s="72"/>
      <c r="B34" s="15">
        <v>13660</v>
      </c>
      <c r="C34" s="24" t="s">
        <v>16</v>
      </c>
      <c r="D34" s="204">
        <f t="shared" ref="D34:K34" si="20">D102+D170+D238+D306+D374+D442+D509+D577+D645</f>
        <v>0</v>
      </c>
      <c r="E34" s="204">
        <f t="shared" si="20"/>
        <v>0</v>
      </c>
      <c r="F34" s="204" t="e">
        <f t="shared" si="20"/>
        <v>#REF!</v>
      </c>
      <c r="G34" s="204" t="e">
        <f t="shared" si="20"/>
        <v>#REF!</v>
      </c>
      <c r="H34" s="204" t="e">
        <f t="shared" si="20"/>
        <v>#REF!</v>
      </c>
      <c r="I34" s="204" t="e">
        <f t="shared" si="20"/>
        <v>#REF!</v>
      </c>
      <c r="J34" s="20" t="e">
        <f t="shared" si="20"/>
        <v>#REF!</v>
      </c>
      <c r="K34" s="20" t="e">
        <f t="shared" si="20"/>
        <v>#REF!</v>
      </c>
      <c r="L34" s="20" t="str">
        <f>IF(E34&gt;0,SUM(H34*100/E34)," ")</f>
        <v xml:space="preserve"> </v>
      </c>
      <c r="M34" s="135" t="str">
        <f>IF(D34&gt;0,SUM(H34*100/D34)," ")</f>
        <v xml:space="preserve"> </v>
      </c>
    </row>
    <row r="35" spans="1:13" s="12" customFormat="1" ht="18.75" x14ac:dyDescent="0.3">
      <c r="B35" s="189">
        <v>1370</v>
      </c>
      <c r="C35" s="190" t="s">
        <v>122</v>
      </c>
      <c r="D35" s="191">
        <f>SUM(D36:D37)</f>
        <v>0</v>
      </c>
      <c r="E35" s="191">
        <f t="shared" ref="E35:K35" si="21">SUM(E36:E37)</f>
        <v>0</v>
      </c>
      <c r="F35" s="191" t="e">
        <f t="shared" si="21"/>
        <v>#REF!</v>
      </c>
      <c r="G35" s="191" t="e">
        <f t="shared" si="21"/>
        <v>#REF!</v>
      </c>
      <c r="H35" s="191" t="e">
        <f t="shared" si="21"/>
        <v>#REF!</v>
      </c>
      <c r="I35" s="191" t="e">
        <f t="shared" si="21"/>
        <v>#REF!</v>
      </c>
      <c r="J35" s="191" t="e">
        <f t="shared" si="21"/>
        <v>#REF!</v>
      </c>
      <c r="K35" s="191" t="e">
        <f t="shared" si="21"/>
        <v>#REF!</v>
      </c>
      <c r="L35" s="192" t="str">
        <f t="shared" si="2"/>
        <v xml:space="preserve"> </v>
      </c>
      <c r="M35" s="193" t="str">
        <f t="shared" si="0"/>
        <v xml:space="preserve"> </v>
      </c>
    </row>
    <row r="36" spans="1:13" ht="18.75" x14ac:dyDescent="0.3">
      <c r="A36" s="72"/>
      <c r="B36" s="15">
        <v>13780</v>
      </c>
      <c r="C36" s="24" t="s">
        <v>0</v>
      </c>
      <c r="D36" s="204">
        <f t="shared" ref="D36:K36" si="22">D104+D172+D240+D308+D376+D444+D511+D579+D647</f>
        <v>0</v>
      </c>
      <c r="E36" s="204">
        <f t="shared" si="22"/>
        <v>0</v>
      </c>
      <c r="F36" s="204" t="e">
        <f t="shared" si="22"/>
        <v>#REF!</v>
      </c>
      <c r="G36" s="204" t="e">
        <f t="shared" si="22"/>
        <v>#REF!</v>
      </c>
      <c r="H36" s="204" t="e">
        <f t="shared" si="22"/>
        <v>#REF!</v>
      </c>
      <c r="I36" s="204" t="e">
        <f t="shared" si="22"/>
        <v>#REF!</v>
      </c>
      <c r="J36" s="20" t="e">
        <f t="shared" si="22"/>
        <v>#REF!</v>
      </c>
      <c r="K36" s="20" t="e">
        <f t="shared" si="22"/>
        <v>#REF!</v>
      </c>
      <c r="L36" s="20" t="str">
        <f t="shared" si="2"/>
        <v xml:space="preserve"> </v>
      </c>
      <c r="M36" s="135" t="str">
        <f t="shared" si="0"/>
        <v xml:space="preserve"> </v>
      </c>
    </row>
    <row r="37" spans="1:13" ht="18.75" x14ac:dyDescent="0.3">
      <c r="A37" s="72"/>
      <c r="B37" s="15">
        <v>13790</v>
      </c>
      <c r="C37" s="24" t="s">
        <v>32</v>
      </c>
      <c r="D37" s="204">
        <f t="shared" ref="D37:K37" si="23">D105+D173+D241+D309+D377+D445+D512+D580+D648</f>
        <v>0</v>
      </c>
      <c r="E37" s="204">
        <f t="shared" si="23"/>
        <v>0</v>
      </c>
      <c r="F37" s="204" t="e">
        <f t="shared" si="23"/>
        <v>#REF!</v>
      </c>
      <c r="G37" s="204" t="e">
        <f t="shared" si="23"/>
        <v>#REF!</v>
      </c>
      <c r="H37" s="204" t="e">
        <f t="shared" si="23"/>
        <v>#REF!</v>
      </c>
      <c r="I37" s="204" t="e">
        <f t="shared" si="23"/>
        <v>#REF!</v>
      </c>
      <c r="J37" s="20" t="e">
        <f t="shared" si="23"/>
        <v>#REF!</v>
      </c>
      <c r="K37" s="20" t="e">
        <f t="shared" si="23"/>
        <v>#REF!</v>
      </c>
      <c r="L37" s="20" t="str">
        <f t="shared" si="2"/>
        <v xml:space="preserve"> </v>
      </c>
      <c r="M37" s="135" t="str">
        <f t="shared" si="0"/>
        <v xml:space="preserve"> </v>
      </c>
    </row>
    <row r="38" spans="1:13" s="12" customFormat="1" ht="18.75" x14ac:dyDescent="0.3">
      <c r="B38" s="189">
        <v>1380</v>
      </c>
      <c r="C38" s="190" t="s">
        <v>123</v>
      </c>
      <c r="D38" s="191">
        <f t="shared" ref="D38:K38" si="24">SUM(D39:D39)</f>
        <v>0</v>
      </c>
      <c r="E38" s="191">
        <f t="shared" si="24"/>
        <v>0</v>
      </c>
      <c r="F38" s="191" t="e">
        <f t="shared" si="24"/>
        <v>#REF!</v>
      </c>
      <c r="G38" s="191" t="e">
        <f t="shared" si="24"/>
        <v>#REF!</v>
      </c>
      <c r="H38" s="191" t="e">
        <f t="shared" si="24"/>
        <v>#REF!</v>
      </c>
      <c r="I38" s="191" t="e">
        <f t="shared" si="24"/>
        <v>#REF!</v>
      </c>
      <c r="J38" s="191" t="e">
        <f t="shared" si="24"/>
        <v>#REF!</v>
      </c>
      <c r="K38" s="191" t="e">
        <f t="shared" si="24"/>
        <v>#REF!</v>
      </c>
      <c r="L38" s="192" t="str">
        <f t="shared" si="2"/>
        <v xml:space="preserve"> </v>
      </c>
      <c r="M38" s="193" t="str">
        <f t="shared" si="0"/>
        <v xml:space="preserve"> </v>
      </c>
    </row>
    <row r="39" spans="1:13" ht="18.75" x14ac:dyDescent="0.3">
      <c r="A39" s="72"/>
      <c r="B39" s="15">
        <v>13851</v>
      </c>
      <c r="C39" s="24" t="s">
        <v>83</v>
      </c>
      <c r="D39" s="204">
        <f>D107+D175+D243+D311+D379+D447+D514+D582+D650</f>
        <v>0</v>
      </c>
      <c r="E39" s="204">
        <f t="shared" ref="E39:K39" si="25">E107+E175+E243+E311+E379+E447+E514+E582+E650</f>
        <v>0</v>
      </c>
      <c r="F39" s="204" t="e">
        <f t="shared" si="25"/>
        <v>#REF!</v>
      </c>
      <c r="G39" s="204" t="e">
        <f t="shared" si="25"/>
        <v>#REF!</v>
      </c>
      <c r="H39" s="204" t="e">
        <f t="shared" si="25"/>
        <v>#REF!</v>
      </c>
      <c r="I39" s="204" t="e">
        <f t="shared" si="25"/>
        <v>#REF!</v>
      </c>
      <c r="J39" s="20" t="e">
        <f t="shared" si="25"/>
        <v>#REF!</v>
      </c>
      <c r="K39" s="20" t="e">
        <f t="shared" si="25"/>
        <v>#REF!</v>
      </c>
      <c r="L39" s="20" t="str">
        <f t="shared" si="2"/>
        <v xml:space="preserve"> </v>
      </c>
      <c r="M39" s="135" t="str">
        <f t="shared" si="0"/>
        <v xml:space="preserve"> </v>
      </c>
    </row>
    <row r="40" spans="1:13" ht="18.75" x14ac:dyDescent="0.3">
      <c r="A40" s="72"/>
      <c r="B40" s="189">
        <v>1390</v>
      </c>
      <c r="C40" s="190" t="s">
        <v>127</v>
      </c>
      <c r="D40" s="191">
        <f t="shared" ref="D40:K40" si="26">SUM(D41:D41)</f>
        <v>0</v>
      </c>
      <c r="E40" s="191">
        <f t="shared" si="26"/>
        <v>0</v>
      </c>
      <c r="F40" s="191" t="e">
        <f t="shared" si="26"/>
        <v>#REF!</v>
      </c>
      <c r="G40" s="191" t="e">
        <f t="shared" si="26"/>
        <v>#REF!</v>
      </c>
      <c r="H40" s="191" t="e">
        <f t="shared" si="26"/>
        <v>#REF!</v>
      </c>
      <c r="I40" s="191" t="e">
        <f t="shared" si="26"/>
        <v>#REF!</v>
      </c>
      <c r="J40" s="191" t="e">
        <f t="shared" si="26"/>
        <v>#REF!</v>
      </c>
      <c r="K40" s="191" t="e">
        <f t="shared" si="26"/>
        <v>#REF!</v>
      </c>
      <c r="L40" s="192" t="str">
        <f t="shared" si="2"/>
        <v xml:space="preserve"> </v>
      </c>
      <c r="M40" s="193" t="str">
        <f t="shared" si="0"/>
        <v xml:space="preserve"> </v>
      </c>
    </row>
    <row r="41" spans="1:13" ht="18.75" x14ac:dyDescent="0.3">
      <c r="A41" s="72"/>
      <c r="B41" s="15">
        <v>13918</v>
      </c>
      <c r="C41" s="24" t="s">
        <v>128</v>
      </c>
      <c r="D41" s="204">
        <f>D109+D177+D245+D313+D381+D449+D516+D584+D652</f>
        <v>0</v>
      </c>
      <c r="E41" s="204">
        <f t="shared" ref="E41:K41" si="27">E109+E177+E245+E313+E381+E449+E516+E584+E652</f>
        <v>0</v>
      </c>
      <c r="F41" s="204" t="e">
        <f t="shared" si="27"/>
        <v>#REF!</v>
      </c>
      <c r="G41" s="204" t="e">
        <f t="shared" si="27"/>
        <v>#REF!</v>
      </c>
      <c r="H41" s="204" t="e">
        <f t="shared" si="27"/>
        <v>#REF!</v>
      </c>
      <c r="I41" s="204" t="e">
        <f t="shared" si="27"/>
        <v>#REF!</v>
      </c>
      <c r="J41" s="20" t="e">
        <f t="shared" si="27"/>
        <v>#REF!</v>
      </c>
      <c r="K41" s="20" t="e">
        <f t="shared" si="27"/>
        <v>#REF!</v>
      </c>
      <c r="L41" s="20" t="str">
        <f t="shared" si="2"/>
        <v xml:space="preserve"> </v>
      </c>
      <c r="M41" s="135" t="str">
        <f t="shared" si="0"/>
        <v xml:space="preserve"> </v>
      </c>
    </row>
    <row r="42" spans="1:13" ht="18.75" x14ac:dyDescent="0.3">
      <c r="A42" s="72"/>
      <c r="B42" s="189">
        <v>1395</v>
      </c>
      <c r="C42" s="190" t="s">
        <v>129</v>
      </c>
      <c r="D42" s="191">
        <f>SUM(D43:D46)</f>
        <v>0</v>
      </c>
      <c r="E42" s="191">
        <f t="shared" ref="E42:K42" si="28">SUM(E43:E46)</f>
        <v>0</v>
      </c>
      <c r="F42" s="191" t="e">
        <f t="shared" si="28"/>
        <v>#REF!</v>
      </c>
      <c r="G42" s="191" t="e">
        <f t="shared" si="28"/>
        <v>#REF!</v>
      </c>
      <c r="H42" s="191" t="e">
        <f t="shared" si="28"/>
        <v>#REF!</v>
      </c>
      <c r="I42" s="191" t="e">
        <f t="shared" si="28"/>
        <v>#REF!</v>
      </c>
      <c r="J42" s="191" t="e">
        <f t="shared" si="28"/>
        <v>#REF!</v>
      </c>
      <c r="K42" s="191" t="e">
        <f t="shared" si="28"/>
        <v>#REF!</v>
      </c>
      <c r="L42" s="192" t="str">
        <f t="shared" si="2"/>
        <v xml:space="preserve"> </v>
      </c>
      <c r="M42" s="193" t="str">
        <f t="shared" si="0"/>
        <v xml:space="preserve"> </v>
      </c>
    </row>
    <row r="43" spans="1:13" ht="18.75" x14ac:dyDescent="0.3">
      <c r="A43" s="72"/>
      <c r="B43" s="15">
        <v>13950</v>
      </c>
      <c r="C43" s="24" t="s">
        <v>3</v>
      </c>
      <c r="D43" s="204">
        <f t="shared" ref="D43:K43" si="29">D111+D179+D247+D315+D383+D451+D518+D586+D654</f>
        <v>0</v>
      </c>
      <c r="E43" s="204">
        <f t="shared" si="29"/>
        <v>0</v>
      </c>
      <c r="F43" s="204" t="e">
        <f t="shared" si="29"/>
        <v>#REF!</v>
      </c>
      <c r="G43" s="204" t="e">
        <f t="shared" si="29"/>
        <v>#REF!</v>
      </c>
      <c r="H43" s="204" t="e">
        <f t="shared" si="29"/>
        <v>#REF!</v>
      </c>
      <c r="I43" s="204" t="e">
        <f t="shared" si="29"/>
        <v>#REF!</v>
      </c>
      <c r="J43" s="20" t="e">
        <f t="shared" si="29"/>
        <v>#REF!</v>
      </c>
      <c r="K43" s="20" t="e">
        <f t="shared" si="29"/>
        <v>#REF!</v>
      </c>
      <c r="L43" s="20" t="str">
        <f t="shared" si="2"/>
        <v xml:space="preserve"> </v>
      </c>
      <c r="M43" s="135" t="str">
        <f t="shared" si="0"/>
        <v xml:space="preserve"> </v>
      </c>
    </row>
    <row r="44" spans="1:13" ht="18.75" x14ac:dyDescent="0.3">
      <c r="A44" s="72"/>
      <c r="B44" s="15">
        <v>13951</v>
      </c>
      <c r="C44" s="24" t="s">
        <v>8</v>
      </c>
      <c r="D44" s="204">
        <f t="shared" ref="D44:K45" si="30">D112+D180+D248+D316+D384+D452+D519+D587+D655</f>
        <v>0</v>
      </c>
      <c r="E44" s="204">
        <f t="shared" si="30"/>
        <v>0</v>
      </c>
      <c r="F44" s="204" t="e">
        <f t="shared" si="30"/>
        <v>#REF!</v>
      </c>
      <c r="G44" s="204" t="e">
        <f t="shared" si="30"/>
        <v>#REF!</v>
      </c>
      <c r="H44" s="204" t="e">
        <f t="shared" si="30"/>
        <v>#REF!</v>
      </c>
      <c r="I44" s="204" t="e">
        <f t="shared" si="30"/>
        <v>#REF!</v>
      </c>
      <c r="J44" s="20" t="e">
        <f t="shared" si="30"/>
        <v>#REF!</v>
      </c>
      <c r="K44" s="20" t="e">
        <f t="shared" si="30"/>
        <v>#REF!</v>
      </c>
      <c r="L44" s="20" t="str">
        <f>IF(E44&gt;0,SUM(H44*100/E44)," ")</f>
        <v xml:space="preserve"> </v>
      </c>
      <c r="M44" s="135" t="str">
        <f>IF(D44&gt;0,SUM(H44*100/D44)," ")</f>
        <v xml:space="preserve"> </v>
      </c>
    </row>
    <row r="45" spans="1:13" ht="18.75" x14ac:dyDescent="0.3">
      <c r="A45" s="72"/>
      <c r="B45" s="15">
        <v>13952</v>
      </c>
      <c r="C45" s="24" t="s">
        <v>192</v>
      </c>
      <c r="D45" s="204">
        <f t="shared" si="30"/>
        <v>0</v>
      </c>
      <c r="E45" s="204">
        <f t="shared" si="30"/>
        <v>0</v>
      </c>
      <c r="F45" s="204" t="e">
        <f t="shared" si="30"/>
        <v>#REF!</v>
      </c>
      <c r="G45" s="204" t="e">
        <f t="shared" si="30"/>
        <v>#REF!</v>
      </c>
      <c r="H45" s="204" t="e">
        <f t="shared" si="30"/>
        <v>#REF!</v>
      </c>
      <c r="I45" s="204" t="e">
        <f t="shared" si="30"/>
        <v>#REF!</v>
      </c>
      <c r="J45" s="20" t="e">
        <f t="shared" si="30"/>
        <v>#REF!</v>
      </c>
      <c r="K45" s="20" t="e">
        <f t="shared" si="30"/>
        <v>#REF!</v>
      </c>
      <c r="L45" s="20" t="str">
        <f>IF(E45&gt;0,SUM(H45*100/E45)," ")</f>
        <v xml:space="preserve"> </v>
      </c>
      <c r="M45" s="135" t="str">
        <f>IF(D45&gt;0,SUM(H45*100/D45)," ")</f>
        <v xml:space="preserve"> </v>
      </c>
    </row>
    <row r="46" spans="1:13" ht="18.75" x14ac:dyDescent="0.3">
      <c r="A46" s="72"/>
      <c r="B46" s="15">
        <v>13953</v>
      </c>
      <c r="C46" s="24" t="s">
        <v>130</v>
      </c>
      <c r="D46" s="204">
        <f t="shared" ref="D46:K46" si="31">D114+D182+D250+D318+D386+D454+D521+D589+D657</f>
        <v>0</v>
      </c>
      <c r="E46" s="204">
        <f t="shared" si="31"/>
        <v>0</v>
      </c>
      <c r="F46" s="204" t="e">
        <f t="shared" si="31"/>
        <v>#REF!</v>
      </c>
      <c r="G46" s="204" t="e">
        <f t="shared" si="31"/>
        <v>#REF!</v>
      </c>
      <c r="H46" s="204" t="e">
        <f t="shared" si="31"/>
        <v>#REF!</v>
      </c>
      <c r="I46" s="204" t="e">
        <f t="shared" si="31"/>
        <v>#REF!</v>
      </c>
      <c r="J46" s="20" t="e">
        <f t="shared" si="31"/>
        <v>#REF!</v>
      </c>
      <c r="K46" s="20" t="e">
        <f t="shared" si="31"/>
        <v>#REF!</v>
      </c>
      <c r="L46" s="20" t="str">
        <f t="shared" si="2"/>
        <v xml:space="preserve"> </v>
      </c>
      <c r="M46" s="135" t="str">
        <f t="shared" si="0"/>
        <v xml:space="preserve"> </v>
      </c>
    </row>
    <row r="47" spans="1:13" s="12" customFormat="1" ht="18.75" x14ac:dyDescent="0.3">
      <c r="B47" s="189">
        <v>1400</v>
      </c>
      <c r="C47" s="190" t="s">
        <v>124</v>
      </c>
      <c r="D47" s="191">
        <f>SUM(D48:D51)</f>
        <v>0</v>
      </c>
      <c r="E47" s="191">
        <f t="shared" ref="E47:K47" si="32">SUM(E48:E51)</f>
        <v>0</v>
      </c>
      <c r="F47" s="191" t="e">
        <f t="shared" si="32"/>
        <v>#REF!</v>
      </c>
      <c r="G47" s="191" t="e">
        <f t="shared" si="32"/>
        <v>#REF!</v>
      </c>
      <c r="H47" s="191" t="e">
        <f t="shared" si="32"/>
        <v>#REF!</v>
      </c>
      <c r="I47" s="191" t="e">
        <f t="shared" si="32"/>
        <v>#REF!</v>
      </c>
      <c r="J47" s="191" t="e">
        <f t="shared" si="32"/>
        <v>#REF!</v>
      </c>
      <c r="K47" s="191" t="e">
        <f t="shared" si="32"/>
        <v>#REF!</v>
      </c>
      <c r="L47" s="192" t="str">
        <f t="shared" si="2"/>
        <v xml:space="preserve"> </v>
      </c>
      <c r="M47" s="193" t="str">
        <f t="shared" si="0"/>
        <v xml:space="preserve"> </v>
      </c>
    </row>
    <row r="48" spans="1:13" ht="18.75" x14ac:dyDescent="0.3">
      <c r="A48" s="72"/>
      <c r="B48" s="15">
        <v>14010</v>
      </c>
      <c r="C48" s="24" t="s">
        <v>9</v>
      </c>
      <c r="D48" s="204">
        <f t="shared" ref="D48:K48" si="33">D116+D184+D252+D320+D388+D456+D523+D591+D659</f>
        <v>0</v>
      </c>
      <c r="E48" s="204">
        <f t="shared" si="33"/>
        <v>0</v>
      </c>
      <c r="F48" s="204" t="e">
        <f t="shared" si="33"/>
        <v>#REF!</v>
      </c>
      <c r="G48" s="204" t="e">
        <f t="shared" si="33"/>
        <v>#REF!</v>
      </c>
      <c r="H48" s="204" t="e">
        <f t="shared" si="33"/>
        <v>#REF!</v>
      </c>
      <c r="I48" s="204" t="e">
        <f t="shared" si="33"/>
        <v>#REF!</v>
      </c>
      <c r="J48" s="20" t="e">
        <f t="shared" si="33"/>
        <v>#REF!</v>
      </c>
      <c r="K48" s="20" t="e">
        <f t="shared" si="33"/>
        <v>#REF!</v>
      </c>
      <c r="L48" s="20" t="str">
        <f t="shared" si="2"/>
        <v xml:space="preserve"> </v>
      </c>
      <c r="M48" s="135" t="str">
        <f t="shared" si="0"/>
        <v xml:space="preserve"> </v>
      </c>
    </row>
    <row r="49" spans="1:13" ht="18.75" x14ac:dyDescent="0.3">
      <c r="A49" s="72"/>
      <c r="B49" s="15">
        <v>14020</v>
      </c>
      <c r="C49" s="24" t="s">
        <v>135</v>
      </c>
      <c r="D49" s="204">
        <f t="shared" ref="D49:K50" si="34">D117+D185+D253+D321+D389+D457+D524+D592+D660</f>
        <v>0</v>
      </c>
      <c r="E49" s="204">
        <f t="shared" si="34"/>
        <v>0</v>
      </c>
      <c r="F49" s="204" t="e">
        <f t="shared" si="34"/>
        <v>#REF!</v>
      </c>
      <c r="G49" s="204" t="e">
        <f t="shared" si="34"/>
        <v>#REF!</v>
      </c>
      <c r="H49" s="204" t="e">
        <f t="shared" si="34"/>
        <v>#REF!</v>
      </c>
      <c r="I49" s="204" t="e">
        <f t="shared" si="34"/>
        <v>#REF!</v>
      </c>
      <c r="J49" s="20" t="e">
        <f t="shared" si="34"/>
        <v>#REF!</v>
      </c>
      <c r="K49" s="20" t="e">
        <f t="shared" si="34"/>
        <v>#REF!</v>
      </c>
      <c r="L49" s="20" t="str">
        <f t="shared" si="2"/>
        <v xml:space="preserve"> </v>
      </c>
      <c r="M49" s="135" t="str">
        <f t="shared" si="0"/>
        <v xml:space="preserve"> </v>
      </c>
    </row>
    <row r="50" spans="1:13" ht="18.75" x14ac:dyDescent="0.3">
      <c r="A50" s="72"/>
      <c r="B50" s="21">
        <v>14040</v>
      </c>
      <c r="C50" s="205" t="s">
        <v>40</v>
      </c>
      <c r="D50" s="204">
        <f t="shared" si="34"/>
        <v>0</v>
      </c>
      <c r="E50" s="204">
        <f t="shared" si="34"/>
        <v>0</v>
      </c>
      <c r="F50" s="204" t="e">
        <f t="shared" si="34"/>
        <v>#REF!</v>
      </c>
      <c r="G50" s="204" t="e">
        <f t="shared" si="34"/>
        <v>#REF!</v>
      </c>
      <c r="H50" s="204" t="e">
        <f t="shared" si="34"/>
        <v>#REF!</v>
      </c>
      <c r="I50" s="204" t="e">
        <f t="shared" si="34"/>
        <v>#REF!</v>
      </c>
      <c r="J50" s="20" t="e">
        <f t="shared" si="34"/>
        <v>#REF!</v>
      </c>
      <c r="K50" s="20" t="e">
        <f t="shared" si="34"/>
        <v>#REF!</v>
      </c>
      <c r="L50" s="20" t="str">
        <f>IF(E50&gt;0,SUM(H50*100/E50)," ")</f>
        <v xml:space="preserve"> </v>
      </c>
      <c r="M50" s="135" t="str">
        <f>IF(D50&gt;0,SUM(H50*100/D50)," ")</f>
        <v xml:space="preserve"> </v>
      </c>
    </row>
    <row r="51" spans="1:13" ht="18.75" x14ac:dyDescent="0.3">
      <c r="A51" s="72"/>
      <c r="B51" s="15">
        <v>14050</v>
      </c>
      <c r="C51" s="24" t="s">
        <v>190</v>
      </c>
      <c r="D51" s="204">
        <f t="shared" ref="D51:K51" si="35">D119+D187+D255+D323+D391+D459+D526+D594+D662</f>
        <v>0</v>
      </c>
      <c r="E51" s="204">
        <f t="shared" si="35"/>
        <v>0</v>
      </c>
      <c r="F51" s="204" t="e">
        <f t="shared" si="35"/>
        <v>#REF!</v>
      </c>
      <c r="G51" s="204" t="e">
        <f t="shared" si="35"/>
        <v>#REF!</v>
      </c>
      <c r="H51" s="204" t="e">
        <f t="shared" si="35"/>
        <v>#REF!</v>
      </c>
      <c r="I51" s="204" t="e">
        <f t="shared" si="35"/>
        <v>#REF!</v>
      </c>
      <c r="J51" s="20" t="e">
        <f t="shared" si="35"/>
        <v>#REF!</v>
      </c>
      <c r="K51" s="20" t="e">
        <f t="shared" si="35"/>
        <v>#REF!</v>
      </c>
      <c r="L51" s="20" t="str">
        <f t="shared" si="2"/>
        <v xml:space="preserve"> </v>
      </c>
      <c r="M51" s="135" t="str">
        <f t="shared" si="0"/>
        <v xml:space="preserve"> </v>
      </c>
    </row>
    <row r="52" spans="1:13" s="12" customFormat="1" ht="18.75" x14ac:dyDescent="0.3">
      <c r="B52" s="189">
        <v>1410</v>
      </c>
      <c r="C52" s="190" t="s">
        <v>125</v>
      </c>
      <c r="D52" s="191">
        <f>SUM(D53:D56)</f>
        <v>0</v>
      </c>
      <c r="E52" s="191">
        <f t="shared" ref="E52:K52" si="36">SUM(E53:E56)</f>
        <v>0</v>
      </c>
      <c r="F52" s="191" t="e">
        <f t="shared" si="36"/>
        <v>#REF!</v>
      </c>
      <c r="G52" s="191" t="e">
        <f t="shared" si="36"/>
        <v>#REF!</v>
      </c>
      <c r="H52" s="191" t="e">
        <f t="shared" si="36"/>
        <v>#REF!</v>
      </c>
      <c r="I52" s="191" t="e">
        <f t="shared" si="36"/>
        <v>#REF!</v>
      </c>
      <c r="J52" s="191" t="e">
        <f t="shared" si="36"/>
        <v>#REF!</v>
      </c>
      <c r="K52" s="191" t="e">
        <f t="shared" si="36"/>
        <v>#REF!</v>
      </c>
      <c r="L52" s="192" t="str">
        <f t="shared" si="2"/>
        <v xml:space="preserve"> </v>
      </c>
      <c r="M52" s="193" t="str">
        <f t="shared" si="0"/>
        <v xml:space="preserve"> </v>
      </c>
    </row>
    <row r="53" spans="1:13" ht="18.75" x14ac:dyDescent="0.3">
      <c r="A53" s="72"/>
      <c r="B53" s="15">
        <v>14110</v>
      </c>
      <c r="C53" s="22" t="s">
        <v>30</v>
      </c>
      <c r="D53" s="204">
        <f t="shared" ref="D53:K53" si="37">D121+D189+D257+D325+D393+D461+D528+D596+D664</f>
        <v>0</v>
      </c>
      <c r="E53" s="204">
        <f t="shared" si="37"/>
        <v>0</v>
      </c>
      <c r="F53" s="204" t="e">
        <f t="shared" si="37"/>
        <v>#REF!</v>
      </c>
      <c r="G53" s="204" t="e">
        <f t="shared" si="37"/>
        <v>#REF!</v>
      </c>
      <c r="H53" s="204" t="e">
        <f t="shared" si="37"/>
        <v>#REF!</v>
      </c>
      <c r="I53" s="204" t="e">
        <f t="shared" si="37"/>
        <v>#REF!</v>
      </c>
      <c r="J53" s="20" t="e">
        <f t="shared" si="37"/>
        <v>#REF!</v>
      </c>
      <c r="K53" s="20" t="e">
        <f t="shared" si="37"/>
        <v>#REF!</v>
      </c>
      <c r="L53" s="20" t="str">
        <f t="shared" si="2"/>
        <v xml:space="preserve"> </v>
      </c>
      <c r="M53" s="135" t="str">
        <f t="shared" si="0"/>
        <v xml:space="preserve"> </v>
      </c>
    </row>
    <row r="54" spans="1:13" ht="18.75" x14ac:dyDescent="0.3">
      <c r="A54" s="72"/>
      <c r="B54" s="138">
        <v>14140</v>
      </c>
      <c r="C54" s="22" t="s">
        <v>82</v>
      </c>
      <c r="D54" s="204">
        <f t="shared" ref="D54:K54" si="38">D122+D190+D258+D326+D394+D462+D529+D597+D665</f>
        <v>0</v>
      </c>
      <c r="E54" s="204">
        <f t="shared" si="38"/>
        <v>0</v>
      </c>
      <c r="F54" s="204" t="e">
        <f t="shared" si="38"/>
        <v>#REF!</v>
      </c>
      <c r="G54" s="204" t="e">
        <f t="shared" si="38"/>
        <v>#REF!</v>
      </c>
      <c r="H54" s="204" t="e">
        <f t="shared" si="38"/>
        <v>#REF!</v>
      </c>
      <c r="I54" s="204" t="e">
        <f t="shared" si="38"/>
        <v>#REF!</v>
      </c>
      <c r="J54" s="20" t="e">
        <f t="shared" si="38"/>
        <v>#REF!</v>
      </c>
      <c r="K54" s="20" t="e">
        <f t="shared" si="38"/>
        <v>#REF!</v>
      </c>
      <c r="L54" s="20" t="str">
        <f t="shared" si="2"/>
        <v xml:space="preserve"> </v>
      </c>
      <c r="M54" s="135" t="str">
        <f t="shared" si="0"/>
        <v xml:space="preserve"> </v>
      </c>
    </row>
    <row r="55" spans="1:13" ht="18.75" x14ac:dyDescent="0.3">
      <c r="A55" s="72"/>
      <c r="B55" s="196">
        <v>14150</v>
      </c>
      <c r="C55" s="22" t="s">
        <v>131</v>
      </c>
      <c r="D55" s="204">
        <f t="shared" ref="D55:K55" si="39">D123+D190+D258+D326+D394+D462+D529+D597+D665</f>
        <v>0</v>
      </c>
      <c r="E55" s="204">
        <f t="shared" si="39"/>
        <v>0</v>
      </c>
      <c r="F55" s="204" t="e">
        <f t="shared" si="39"/>
        <v>#REF!</v>
      </c>
      <c r="G55" s="204" t="e">
        <f t="shared" si="39"/>
        <v>#REF!</v>
      </c>
      <c r="H55" s="204" t="e">
        <f t="shared" si="39"/>
        <v>#REF!</v>
      </c>
      <c r="I55" s="204" t="e">
        <f t="shared" si="39"/>
        <v>#REF!</v>
      </c>
      <c r="J55" s="20" t="e">
        <f t="shared" si="39"/>
        <v>#REF!</v>
      </c>
      <c r="K55" s="20" t="e">
        <f t="shared" si="39"/>
        <v>#REF!</v>
      </c>
      <c r="L55" s="20" t="str">
        <f>IF(E55&gt;0,SUM(H55*100/E55)," ")</f>
        <v xml:space="preserve"> </v>
      </c>
      <c r="M55" s="135" t="str">
        <f>IF(D55&gt;0,SUM(H55*100/D55)," ")</f>
        <v xml:space="preserve"> </v>
      </c>
    </row>
    <row r="56" spans="1:13" ht="18.75" x14ac:dyDescent="0.3">
      <c r="A56" s="72"/>
      <c r="B56" s="138">
        <v>14160</v>
      </c>
      <c r="C56" s="22" t="s">
        <v>202</v>
      </c>
      <c r="D56" s="204">
        <f t="shared" ref="D56:K56" si="40">D124+D192+D260+D328+D396+D464+D531+D599+D667</f>
        <v>0</v>
      </c>
      <c r="E56" s="204">
        <f t="shared" si="40"/>
        <v>0</v>
      </c>
      <c r="F56" s="204" t="e">
        <f t="shared" si="40"/>
        <v>#REF!</v>
      </c>
      <c r="G56" s="204" t="e">
        <f t="shared" si="40"/>
        <v>#REF!</v>
      </c>
      <c r="H56" s="204" t="e">
        <f t="shared" si="40"/>
        <v>#REF!</v>
      </c>
      <c r="I56" s="204" t="e">
        <f t="shared" si="40"/>
        <v>#REF!</v>
      </c>
      <c r="J56" s="20" t="e">
        <f t="shared" si="40"/>
        <v>#REF!</v>
      </c>
      <c r="K56" s="20" t="e">
        <f t="shared" si="40"/>
        <v>#REF!</v>
      </c>
      <c r="L56" s="20" t="str">
        <f t="shared" si="2"/>
        <v xml:space="preserve"> </v>
      </c>
      <c r="M56" s="135" t="str">
        <f t="shared" si="0"/>
        <v xml:space="preserve"> </v>
      </c>
    </row>
    <row r="57" spans="1:13" s="12" customFormat="1" ht="18.75" x14ac:dyDescent="0.3">
      <c r="B57" s="189">
        <v>1420</v>
      </c>
      <c r="C57" s="190" t="s">
        <v>126</v>
      </c>
      <c r="D57" s="191">
        <f>SUM(D58:D58)</f>
        <v>0</v>
      </c>
      <c r="E57" s="191">
        <f t="shared" ref="E57:K57" si="41">SUM(E58:E58)</f>
        <v>0</v>
      </c>
      <c r="F57" s="191" t="e">
        <f t="shared" si="41"/>
        <v>#REF!</v>
      </c>
      <c r="G57" s="191" t="e">
        <f t="shared" si="41"/>
        <v>#REF!</v>
      </c>
      <c r="H57" s="191" t="e">
        <f t="shared" si="41"/>
        <v>#REF!</v>
      </c>
      <c r="I57" s="191" t="e">
        <f t="shared" si="41"/>
        <v>#REF!</v>
      </c>
      <c r="J57" s="191" t="e">
        <f t="shared" si="41"/>
        <v>#REF!</v>
      </c>
      <c r="K57" s="191" t="e">
        <f t="shared" si="41"/>
        <v>#REF!</v>
      </c>
      <c r="L57" s="192" t="str">
        <f>IF(E57&gt;0,SUM(H57*100/E57)," ")</f>
        <v xml:space="preserve"> </v>
      </c>
      <c r="M57" s="193" t="str">
        <f>IF(D57&gt;0,SUM(H57*100/D57)," ")</f>
        <v xml:space="preserve"> </v>
      </c>
    </row>
    <row r="58" spans="1:13" ht="18.75" x14ac:dyDescent="0.3">
      <c r="A58" s="72"/>
      <c r="B58" s="196">
        <v>14210</v>
      </c>
      <c r="C58" s="22" t="s">
        <v>17</v>
      </c>
      <c r="D58" s="204">
        <f>D126+D194+D262+D330+D398+D466+D533+D601+D669</f>
        <v>0</v>
      </c>
      <c r="E58" s="204">
        <f t="shared" ref="E58:K58" si="42">E126+E194+E262+E330+E398+E466+E533+E601+E669</f>
        <v>0</v>
      </c>
      <c r="F58" s="204" t="e">
        <f t="shared" si="42"/>
        <v>#REF!</v>
      </c>
      <c r="G58" s="204" t="e">
        <f t="shared" si="42"/>
        <v>#REF!</v>
      </c>
      <c r="H58" s="204" t="e">
        <f t="shared" si="42"/>
        <v>#REF!</v>
      </c>
      <c r="I58" s="204" t="e">
        <f t="shared" si="42"/>
        <v>#REF!</v>
      </c>
      <c r="J58" s="20" t="e">
        <f t="shared" si="42"/>
        <v>#REF!</v>
      </c>
      <c r="K58" s="20" t="e">
        <f t="shared" si="42"/>
        <v>#REF!</v>
      </c>
      <c r="L58" s="20" t="str">
        <f>IF(E58&gt;0,SUM(H58*100/E58)," ")</f>
        <v xml:space="preserve"> </v>
      </c>
      <c r="M58" s="135" t="str">
        <f>IF(D58&gt;0,SUM(H58*100/D58)," ")</f>
        <v xml:space="preserve"> </v>
      </c>
    </row>
    <row r="59" spans="1:13" ht="18.75" x14ac:dyDescent="0.3">
      <c r="A59" s="72"/>
      <c r="B59" s="189">
        <v>1430</v>
      </c>
      <c r="C59" s="190" t="s">
        <v>132</v>
      </c>
      <c r="D59" s="191">
        <f>SUM(D60:D61)</f>
        <v>0</v>
      </c>
      <c r="E59" s="191">
        <f t="shared" ref="E59:K59" si="43">SUM(E60:E61)</f>
        <v>0</v>
      </c>
      <c r="F59" s="191" t="e">
        <f t="shared" si="43"/>
        <v>#REF!</v>
      </c>
      <c r="G59" s="191" t="e">
        <f t="shared" si="43"/>
        <v>#REF!</v>
      </c>
      <c r="H59" s="191" t="e">
        <f t="shared" si="43"/>
        <v>#REF!</v>
      </c>
      <c r="I59" s="191" t="e">
        <f t="shared" si="43"/>
        <v>#REF!</v>
      </c>
      <c r="J59" s="191" t="e">
        <f t="shared" si="43"/>
        <v>#REF!</v>
      </c>
      <c r="K59" s="191" t="e">
        <f t="shared" si="43"/>
        <v>#REF!</v>
      </c>
      <c r="L59" s="192" t="str">
        <f t="shared" si="2"/>
        <v xml:space="preserve"> </v>
      </c>
      <c r="M59" s="193" t="str">
        <f t="shared" si="0"/>
        <v xml:space="preserve"> </v>
      </c>
    </row>
    <row r="60" spans="1:13" ht="18.75" x14ac:dyDescent="0.3">
      <c r="A60" s="72"/>
      <c r="B60" s="196">
        <v>14310</v>
      </c>
      <c r="C60" s="22" t="s">
        <v>20</v>
      </c>
      <c r="D60" s="204">
        <f t="shared" ref="D60:K60" si="44">D128+D196+D264+D332+D400+D468+D535+D603+D671</f>
        <v>0</v>
      </c>
      <c r="E60" s="204">
        <f t="shared" si="44"/>
        <v>0</v>
      </c>
      <c r="F60" s="204" t="e">
        <f t="shared" si="44"/>
        <v>#REF!</v>
      </c>
      <c r="G60" s="204" t="e">
        <f t="shared" si="44"/>
        <v>#REF!</v>
      </c>
      <c r="H60" s="204" t="e">
        <f t="shared" si="44"/>
        <v>#REF!</v>
      </c>
      <c r="I60" s="204" t="e">
        <f t="shared" si="44"/>
        <v>#REF!</v>
      </c>
      <c r="J60" s="20" t="e">
        <f t="shared" si="44"/>
        <v>#REF!</v>
      </c>
      <c r="K60" s="20" t="e">
        <f t="shared" si="44"/>
        <v>#REF!</v>
      </c>
      <c r="L60" s="20" t="str">
        <f t="shared" si="2"/>
        <v xml:space="preserve"> </v>
      </c>
      <c r="M60" s="135" t="str">
        <f t="shared" si="0"/>
        <v xml:space="preserve"> </v>
      </c>
    </row>
    <row r="61" spans="1:13" ht="18.75" x14ac:dyDescent="0.3">
      <c r="A61" s="72"/>
      <c r="B61" s="196">
        <v>14320</v>
      </c>
      <c r="C61" s="22" t="s">
        <v>133</v>
      </c>
      <c r="D61" s="204">
        <f t="shared" ref="D61:K61" si="45">D129+D197+D265+D333+D401+D469+D536+D604+D672</f>
        <v>0</v>
      </c>
      <c r="E61" s="204">
        <f t="shared" si="45"/>
        <v>0</v>
      </c>
      <c r="F61" s="204" t="e">
        <f t="shared" si="45"/>
        <v>#REF!</v>
      </c>
      <c r="G61" s="204" t="e">
        <f t="shared" si="45"/>
        <v>#REF!</v>
      </c>
      <c r="H61" s="204" t="e">
        <f t="shared" si="45"/>
        <v>#REF!</v>
      </c>
      <c r="I61" s="204" t="e">
        <f t="shared" si="45"/>
        <v>#REF!</v>
      </c>
      <c r="J61" s="20" t="e">
        <f t="shared" si="45"/>
        <v>#REF!</v>
      </c>
      <c r="K61" s="20" t="e">
        <f t="shared" si="45"/>
        <v>#REF!</v>
      </c>
      <c r="L61" s="20" t="str">
        <f t="shared" si="2"/>
        <v xml:space="preserve"> </v>
      </c>
      <c r="M61" s="135" t="str">
        <f t="shared" si="0"/>
        <v xml:space="preserve"> </v>
      </c>
    </row>
    <row r="62" spans="1:13" ht="18.75" x14ac:dyDescent="0.3">
      <c r="A62" s="72"/>
      <c r="B62" s="136">
        <v>1320</v>
      </c>
      <c r="C62" s="39" t="s">
        <v>10</v>
      </c>
      <c r="D62" s="55">
        <f t="shared" ref="D62:K62" si="46">SUM(D63:D65)</f>
        <v>0</v>
      </c>
      <c r="E62" s="55">
        <f t="shared" si="46"/>
        <v>0</v>
      </c>
      <c r="F62" s="55" t="e">
        <f t="shared" si="46"/>
        <v>#REF!</v>
      </c>
      <c r="G62" s="55" t="e">
        <f t="shared" si="46"/>
        <v>#REF!</v>
      </c>
      <c r="H62" s="55" t="e">
        <f t="shared" si="46"/>
        <v>#REF!</v>
      </c>
      <c r="I62" s="49" t="e">
        <f t="shared" si="46"/>
        <v>#REF!</v>
      </c>
      <c r="J62" s="49" t="e">
        <f t="shared" si="46"/>
        <v>#REF!</v>
      </c>
      <c r="K62" s="49" t="e">
        <f t="shared" si="46"/>
        <v>#REF!</v>
      </c>
      <c r="L62" s="49" t="str">
        <f t="shared" si="2"/>
        <v xml:space="preserve"> </v>
      </c>
      <c r="M62" s="137" t="str">
        <f t="shared" si="0"/>
        <v xml:space="preserve"> </v>
      </c>
    </row>
    <row r="63" spans="1:13" ht="18.75" x14ac:dyDescent="0.3">
      <c r="A63" s="72"/>
      <c r="B63" s="139">
        <v>13210</v>
      </c>
      <c r="C63" s="26" t="s">
        <v>11</v>
      </c>
      <c r="D63" s="204">
        <f t="shared" ref="D63:K63" si="47">D131+D199+D267+D335+D403+D471+D538+D606+D674</f>
        <v>0</v>
      </c>
      <c r="E63" s="204">
        <f t="shared" si="47"/>
        <v>0</v>
      </c>
      <c r="F63" s="204" t="e">
        <f t="shared" si="47"/>
        <v>#REF!</v>
      </c>
      <c r="G63" s="204" t="e">
        <f t="shared" si="47"/>
        <v>#REF!</v>
      </c>
      <c r="H63" s="204" t="e">
        <f t="shared" si="47"/>
        <v>#REF!</v>
      </c>
      <c r="I63" s="204" t="e">
        <f t="shared" si="47"/>
        <v>#REF!</v>
      </c>
      <c r="J63" s="20" t="e">
        <f t="shared" si="47"/>
        <v>#REF!</v>
      </c>
      <c r="K63" s="20" t="e">
        <f t="shared" si="47"/>
        <v>#REF!</v>
      </c>
      <c r="L63" s="20" t="str">
        <f t="shared" si="2"/>
        <v xml:space="preserve"> </v>
      </c>
      <c r="M63" s="135" t="str">
        <f t="shared" si="0"/>
        <v xml:space="preserve"> </v>
      </c>
    </row>
    <row r="64" spans="1:13" s="12" customFormat="1" ht="18.75" x14ac:dyDescent="0.3">
      <c r="A64" s="72"/>
      <c r="B64" s="139">
        <v>13220</v>
      </c>
      <c r="C64" s="26" t="s">
        <v>12</v>
      </c>
      <c r="D64" s="204">
        <f t="shared" ref="D64:K64" si="48">D132+D200+D268+D336+D404+D472+D539+D607+D675</f>
        <v>0</v>
      </c>
      <c r="E64" s="204">
        <f t="shared" si="48"/>
        <v>0</v>
      </c>
      <c r="F64" s="204" t="e">
        <f t="shared" si="48"/>
        <v>#REF!</v>
      </c>
      <c r="G64" s="204" t="e">
        <f t="shared" si="48"/>
        <v>#REF!</v>
      </c>
      <c r="H64" s="204" t="e">
        <f t="shared" si="48"/>
        <v>#REF!</v>
      </c>
      <c r="I64" s="204" t="e">
        <f t="shared" si="48"/>
        <v>#REF!</v>
      </c>
      <c r="J64" s="20" t="e">
        <f t="shared" si="48"/>
        <v>#REF!</v>
      </c>
      <c r="K64" s="20" t="e">
        <f t="shared" si="48"/>
        <v>#REF!</v>
      </c>
      <c r="L64" s="20" t="str">
        <f t="shared" si="2"/>
        <v xml:space="preserve"> </v>
      </c>
      <c r="M64" s="135" t="str">
        <f t="shared" si="0"/>
        <v xml:space="preserve"> </v>
      </c>
    </row>
    <row r="65" spans="1:13" ht="18.75" x14ac:dyDescent="0.3">
      <c r="A65" s="72"/>
      <c r="B65" s="139">
        <v>13230</v>
      </c>
      <c r="C65" s="26" t="s">
        <v>13</v>
      </c>
      <c r="D65" s="204">
        <f t="shared" ref="D65:K65" si="49">D133+D201+D269+D337+D405+D473+D540+D608+D676</f>
        <v>0</v>
      </c>
      <c r="E65" s="204">
        <f t="shared" si="49"/>
        <v>0</v>
      </c>
      <c r="F65" s="204" t="e">
        <f t="shared" si="49"/>
        <v>#REF!</v>
      </c>
      <c r="G65" s="204" t="e">
        <f t="shared" si="49"/>
        <v>#REF!</v>
      </c>
      <c r="H65" s="204" t="e">
        <f t="shared" si="49"/>
        <v>#REF!</v>
      </c>
      <c r="I65" s="204" t="e">
        <f t="shared" si="49"/>
        <v>#REF!</v>
      </c>
      <c r="J65" s="20" t="e">
        <f t="shared" si="49"/>
        <v>#REF!</v>
      </c>
      <c r="K65" s="20" t="e">
        <f t="shared" si="49"/>
        <v>#REF!</v>
      </c>
      <c r="L65" s="20" t="str">
        <f t="shared" si="2"/>
        <v xml:space="preserve"> </v>
      </c>
      <c r="M65" s="135" t="str">
        <f t="shared" si="0"/>
        <v xml:space="preserve"> </v>
      </c>
    </row>
    <row r="66" spans="1:13" ht="19.5" thickBot="1" x14ac:dyDescent="0.35">
      <c r="A66" s="72"/>
      <c r="B66" s="140"/>
      <c r="C66" s="141" t="s">
        <v>18</v>
      </c>
      <c r="D66" s="142">
        <f t="shared" ref="D66:I66" si="50">D4+D6+D62</f>
        <v>0</v>
      </c>
      <c r="E66" s="142">
        <f t="shared" si="50"/>
        <v>0</v>
      </c>
      <c r="F66" s="142" t="e">
        <f t="shared" si="50"/>
        <v>#REF!</v>
      </c>
      <c r="G66" s="142" t="e">
        <f t="shared" si="50"/>
        <v>#REF!</v>
      </c>
      <c r="H66" s="142" t="e">
        <f t="shared" si="50"/>
        <v>#REF!</v>
      </c>
      <c r="I66" s="142" t="e">
        <f t="shared" si="50"/>
        <v>#REF!</v>
      </c>
      <c r="J66" s="142" t="e">
        <f>J4+J6+J64</f>
        <v>#REF!</v>
      </c>
      <c r="K66" s="142" t="e">
        <f>K4+K6+K64</f>
        <v>#REF!</v>
      </c>
      <c r="L66" s="143" t="str">
        <f t="shared" si="2"/>
        <v xml:space="preserve"> </v>
      </c>
      <c r="M66" s="144" t="str">
        <f t="shared" si="0"/>
        <v xml:space="preserve"> </v>
      </c>
    </row>
    <row r="67" spans="1:13" ht="24.75" customHeight="1" x14ac:dyDescent="0.2">
      <c r="H67" s="31"/>
    </row>
    <row r="68" spans="1:13" ht="18" customHeight="1" x14ac:dyDescent="0.2">
      <c r="H68" s="31"/>
    </row>
    <row r="69" spans="1:13" ht="20.25" x14ac:dyDescent="0.3">
      <c r="B69" s="277" t="e">
        <f>#REF!</f>
        <v>#REF!</v>
      </c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</row>
    <row r="70" spans="1:13" ht="21" thickBot="1" x14ac:dyDescent="0.35">
      <c r="B70" s="5"/>
      <c r="C70" s="6"/>
      <c r="D70" s="66"/>
      <c r="E70" s="128"/>
      <c r="F70" s="6"/>
      <c r="G70" s="7"/>
      <c r="H70" s="7"/>
      <c r="I70" s="7"/>
      <c r="J70" s="8"/>
      <c r="K70" s="9"/>
      <c r="L70" s="9"/>
      <c r="M70" s="10"/>
    </row>
    <row r="71" spans="1:13" s="11" customFormat="1" ht="113.25" thickBot="1" x14ac:dyDescent="0.25">
      <c r="A71" s="12"/>
      <c r="B71" s="41" t="s">
        <v>34</v>
      </c>
      <c r="C71" s="42" t="s">
        <v>14</v>
      </c>
      <c r="D71" s="44" t="s">
        <v>185</v>
      </c>
      <c r="E71" s="43" t="s">
        <v>115</v>
      </c>
      <c r="F71" s="43" t="s">
        <v>73</v>
      </c>
      <c r="G71" s="44" t="s">
        <v>74</v>
      </c>
      <c r="H71" s="44" t="s">
        <v>79</v>
      </c>
      <c r="I71" s="43" t="s">
        <v>75</v>
      </c>
      <c r="J71" s="43" t="s">
        <v>76</v>
      </c>
      <c r="K71" s="43" t="s">
        <v>116</v>
      </c>
      <c r="L71" s="43" t="s">
        <v>77</v>
      </c>
      <c r="M71" s="45" t="s">
        <v>80</v>
      </c>
    </row>
    <row r="72" spans="1:13" ht="18.75" x14ac:dyDescent="0.3">
      <c r="B72" s="46">
        <v>1110</v>
      </c>
      <c r="C72" s="47" t="s">
        <v>1</v>
      </c>
      <c r="D72" s="48"/>
      <c r="E72" s="48"/>
      <c r="F72" s="48"/>
      <c r="G72" s="48"/>
      <c r="H72" s="67"/>
      <c r="I72" s="13">
        <f>F72+G72+H72</f>
        <v>0</v>
      </c>
      <c r="J72" s="13">
        <f>E72-(F72+G72+H72)</f>
        <v>0</v>
      </c>
      <c r="K72" s="13">
        <f>SUM(D72-F72-G72-H72)</f>
        <v>0</v>
      </c>
      <c r="L72" s="13" t="str">
        <f>IF(E72&gt;0,SUM(H72*100/E72)," ")</f>
        <v xml:space="preserve"> </v>
      </c>
      <c r="M72" s="13" t="str">
        <f>IF(D72&gt;0,SUM(H72*100/D72)," ")</f>
        <v xml:space="preserve"> </v>
      </c>
    </row>
    <row r="73" spans="1:13" ht="20.25" x14ac:dyDescent="0.3">
      <c r="B73" s="56"/>
      <c r="C73" s="57"/>
      <c r="D73" s="58"/>
      <c r="E73" s="59"/>
      <c r="F73" s="60"/>
      <c r="G73" s="61"/>
      <c r="H73" s="62"/>
      <c r="I73" s="63"/>
      <c r="J73" s="64"/>
      <c r="K73" s="65"/>
      <c r="L73" s="65" t="str">
        <f t="shared" ref="L73:L84" si="51">IF(E73&gt;0,SUM(H73*100/E73)," ")</f>
        <v xml:space="preserve"> </v>
      </c>
      <c r="M73" s="20" t="str">
        <f>IF(D73&gt;0,SUM(H73*100/D73)," ")</f>
        <v xml:space="preserve"> </v>
      </c>
    </row>
    <row r="74" spans="1:13" s="12" customFormat="1" ht="33.75" customHeight="1" x14ac:dyDescent="0.3">
      <c r="B74" s="136" t="s">
        <v>5</v>
      </c>
      <c r="C74" s="39" t="s">
        <v>66</v>
      </c>
      <c r="D74" s="203">
        <f t="shared" ref="D74:K74" si="52">D75+D80+D84+D91+D97+D103+D106+D108+D110+D115+D120+D125+D127</f>
        <v>0</v>
      </c>
      <c r="E74" s="203">
        <f t="shared" si="52"/>
        <v>0</v>
      </c>
      <c r="F74" s="203" t="e">
        <f t="shared" si="52"/>
        <v>#REF!</v>
      </c>
      <c r="G74" s="203" t="e">
        <f t="shared" si="52"/>
        <v>#REF!</v>
      </c>
      <c r="H74" s="203" t="e">
        <f t="shared" si="52"/>
        <v>#REF!</v>
      </c>
      <c r="I74" s="203" t="e">
        <f t="shared" si="52"/>
        <v>#REF!</v>
      </c>
      <c r="J74" s="203" t="e">
        <f t="shared" si="52"/>
        <v>#REF!</v>
      </c>
      <c r="K74" s="203" t="e">
        <f t="shared" si="52"/>
        <v>#REF!</v>
      </c>
      <c r="L74" s="49" t="str">
        <f t="shared" si="51"/>
        <v xml:space="preserve"> </v>
      </c>
      <c r="M74" s="137" t="str">
        <f>IF(D74&gt;0,SUM(H74*100/D74)," ")</f>
        <v xml:space="preserve"> </v>
      </c>
    </row>
    <row r="75" spans="1:13" s="12" customFormat="1" ht="18.75" x14ac:dyDescent="0.3">
      <c r="B75" s="189">
        <v>1310</v>
      </c>
      <c r="C75" s="190" t="s">
        <v>117</v>
      </c>
      <c r="D75" s="191">
        <f>SUM(D76:D79)</f>
        <v>0</v>
      </c>
      <c r="E75" s="191">
        <f t="shared" ref="E75:K75" si="53">SUM(E76:E79)</f>
        <v>0</v>
      </c>
      <c r="F75" s="191" t="e">
        <f t="shared" si="53"/>
        <v>#REF!</v>
      </c>
      <c r="G75" s="191" t="e">
        <f t="shared" si="53"/>
        <v>#REF!</v>
      </c>
      <c r="H75" s="191" t="e">
        <f t="shared" si="53"/>
        <v>#REF!</v>
      </c>
      <c r="I75" s="191" t="e">
        <f t="shared" si="53"/>
        <v>#REF!</v>
      </c>
      <c r="J75" s="191" t="e">
        <f t="shared" si="53"/>
        <v>#REF!</v>
      </c>
      <c r="K75" s="191" t="e">
        <f t="shared" si="53"/>
        <v>#REF!</v>
      </c>
      <c r="L75" s="192" t="str">
        <f t="shared" si="51"/>
        <v xml:space="preserve"> </v>
      </c>
      <c r="M75" s="193" t="str">
        <f t="shared" ref="M75:M84" si="54">IF(D75&gt;0,SUM(H75*100/D75)," ")</f>
        <v xml:space="preserve"> </v>
      </c>
    </row>
    <row r="76" spans="1:13" ht="18.75" x14ac:dyDescent="0.3">
      <c r="B76" s="21">
        <v>13130</v>
      </c>
      <c r="C76" s="194" t="s">
        <v>15</v>
      </c>
      <c r="D76" s="66"/>
      <c r="E76" s="204"/>
      <c r="F76" s="66" t="e">
        <f>SUMIF(#REF!,B76,#REF!)</f>
        <v>#REF!</v>
      </c>
      <c r="G76" s="66" t="e">
        <f>SUMIF(#REF!,B76,#REF!)</f>
        <v>#REF!</v>
      </c>
      <c r="H76" s="66" t="e">
        <f>SUMIF(#REF!,B76,#REF!)</f>
        <v>#REF!</v>
      </c>
      <c r="I76" s="19" t="e">
        <f>F76+G76+H76</f>
        <v>#REF!</v>
      </c>
      <c r="J76" s="20" t="e">
        <f>SUM(E76-F76-G76-H76)</f>
        <v>#REF!</v>
      </c>
      <c r="K76" s="20" t="e">
        <f>SUM(D76-F76-G76-H76)</f>
        <v>#REF!</v>
      </c>
      <c r="L76" s="20" t="str">
        <f t="shared" si="51"/>
        <v xml:space="preserve"> </v>
      </c>
      <c r="M76" s="135" t="str">
        <f t="shared" si="54"/>
        <v xml:space="preserve"> </v>
      </c>
    </row>
    <row r="77" spans="1:13" ht="18.75" x14ac:dyDescent="0.3">
      <c r="B77" s="15">
        <v>13140</v>
      </c>
      <c r="C77" s="35" t="s">
        <v>4</v>
      </c>
      <c r="D77" s="213"/>
      <c r="E77" s="213"/>
      <c r="F77" s="204" t="e">
        <f>SUMIF(#REF!,B77,#REF!)</f>
        <v>#REF!</v>
      </c>
      <c r="G77" s="204" t="e">
        <f>SUMIF(#REF!,B77,#REF!)</f>
        <v>#REF!</v>
      </c>
      <c r="H77" s="204" t="e">
        <f>SUMIF(#REF!,B77,#REF!)</f>
        <v>#REF!</v>
      </c>
      <c r="I77" s="19" t="e">
        <f>F77+G77+H77</f>
        <v>#REF!</v>
      </c>
      <c r="J77" s="20" t="e">
        <f>SUM(E77-F77-G77-H77)</f>
        <v>#REF!</v>
      </c>
      <c r="K77" s="20" t="e">
        <f>SUM(D77-F77-G77-H77)</f>
        <v>#REF!</v>
      </c>
      <c r="L77" s="20" t="str">
        <f>IF(E77&gt;0,SUM(H77*100/E77)," ")</f>
        <v xml:space="preserve"> </v>
      </c>
      <c r="M77" s="135" t="str">
        <f>IF(D77&gt;0,SUM(H77*100/D77)," ")</f>
        <v xml:space="preserve"> </v>
      </c>
    </row>
    <row r="78" spans="1:13" ht="18.75" x14ac:dyDescent="0.3">
      <c r="B78" s="15">
        <v>13142</v>
      </c>
      <c r="C78" s="35" t="s">
        <v>33</v>
      </c>
      <c r="D78" s="213"/>
      <c r="E78" s="213"/>
      <c r="F78" s="204" t="e">
        <f>SUMIF(#REF!,B78,#REF!)</f>
        <v>#REF!</v>
      </c>
      <c r="G78" s="204" t="e">
        <f>SUMIF(#REF!,B78,#REF!)</f>
        <v>#REF!</v>
      </c>
      <c r="H78" s="204" t="e">
        <f>SUMIF(#REF!,B78,#REF!)</f>
        <v>#REF!</v>
      </c>
      <c r="I78" s="19" t="e">
        <f>F78+G78+H78</f>
        <v>#REF!</v>
      </c>
      <c r="J78" s="20" t="e">
        <f>SUM(E78-F78-G78-H78)</f>
        <v>#REF!</v>
      </c>
      <c r="K78" s="20" t="e">
        <f>SUM(D78-F78-G78-H78)</f>
        <v>#REF!</v>
      </c>
      <c r="L78" s="20" t="str">
        <f>IF(E78&gt;0,SUM(H78*100/E78)," ")</f>
        <v xml:space="preserve"> </v>
      </c>
      <c r="M78" s="135" t="str">
        <f>IF(D78&gt;0,SUM(H78*100/D78)," ")</f>
        <v xml:space="preserve"> </v>
      </c>
    </row>
    <row r="79" spans="1:13" ht="18.75" x14ac:dyDescent="0.3">
      <c r="B79" s="15">
        <v>13143</v>
      </c>
      <c r="C79" s="35" t="s">
        <v>176</v>
      </c>
      <c r="D79" s="213"/>
      <c r="E79" s="213"/>
      <c r="F79" s="204" t="e">
        <f>SUMIF(#REF!,B79,#REF!)</f>
        <v>#REF!</v>
      </c>
      <c r="G79" s="204" t="e">
        <f>SUMIF(#REF!,B79,#REF!)</f>
        <v>#REF!</v>
      </c>
      <c r="H79" s="204" t="e">
        <f>SUMIF(#REF!,B79,#REF!)</f>
        <v>#REF!</v>
      </c>
      <c r="I79" s="19" t="e">
        <f>F79+G79+H79</f>
        <v>#REF!</v>
      </c>
      <c r="J79" s="20" t="e">
        <f>SUM(E79-F79-G79-H79)</f>
        <v>#REF!</v>
      </c>
      <c r="K79" s="20" t="e">
        <f>SUM(D79-F79-G79-H79)</f>
        <v>#REF!</v>
      </c>
      <c r="L79" s="20" t="str">
        <f>IF(E79&gt;0,SUM(H79*100/E79)," ")</f>
        <v xml:space="preserve"> </v>
      </c>
      <c r="M79" s="135" t="str">
        <f>IF(D79&gt;0,SUM(H79*100/D79)," ")</f>
        <v xml:space="preserve"> </v>
      </c>
    </row>
    <row r="80" spans="1:13" s="12" customFormat="1" ht="18.75" x14ac:dyDescent="0.3">
      <c r="B80" s="189">
        <v>1330</v>
      </c>
      <c r="C80" s="190" t="s">
        <v>118</v>
      </c>
      <c r="D80" s="191">
        <f>SUM(D81:D83)</f>
        <v>0</v>
      </c>
      <c r="E80" s="191">
        <f>SUM(E81:E83)</f>
        <v>0</v>
      </c>
      <c r="F80" s="191" t="e">
        <f t="shared" ref="F80:K80" si="55">SUM(F81:F83)</f>
        <v>#REF!</v>
      </c>
      <c r="G80" s="191" t="e">
        <f t="shared" si="55"/>
        <v>#REF!</v>
      </c>
      <c r="H80" s="191" t="e">
        <f t="shared" si="55"/>
        <v>#REF!</v>
      </c>
      <c r="I80" s="191" t="e">
        <f t="shared" si="55"/>
        <v>#REF!</v>
      </c>
      <c r="J80" s="191" t="e">
        <f t="shared" si="55"/>
        <v>#REF!</v>
      </c>
      <c r="K80" s="191" t="e">
        <f t="shared" si="55"/>
        <v>#REF!</v>
      </c>
      <c r="L80" s="192" t="str">
        <f t="shared" si="51"/>
        <v xml:space="preserve"> </v>
      </c>
      <c r="M80" s="193" t="str">
        <f t="shared" si="54"/>
        <v xml:space="preserve"> </v>
      </c>
    </row>
    <row r="81" spans="2:13" ht="18.75" x14ac:dyDescent="0.3">
      <c r="B81" s="138">
        <v>13310</v>
      </c>
      <c r="C81" s="23" t="s">
        <v>181</v>
      </c>
      <c r="D81" s="66"/>
      <c r="E81" s="204"/>
      <c r="F81" s="204" t="e">
        <f>SUMIF(#REF!,B81,#REF!)</f>
        <v>#REF!</v>
      </c>
      <c r="G81" s="204" t="e">
        <f>SUMIF(#REF!,B81,#REF!)</f>
        <v>#REF!</v>
      </c>
      <c r="H81" s="204" t="e">
        <f>SUMIF(#REF!,B81,#REF!)</f>
        <v>#REF!</v>
      </c>
      <c r="I81" s="19" t="e">
        <f>F81+G81+H81</f>
        <v>#REF!</v>
      </c>
      <c r="J81" s="20" t="e">
        <f>SUM(E81-F81-G81-H81)</f>
        <v>#REF!</v>
      </c>
      <c r="K81" s="20" t="e">
        <f>SUM(D81-F81-G81-H81)</f>
        <v>#REF!</v>
      </c>
      <c r="L81" s="20" t="str">
        <f t="shared" si="51"/>
        <v xml:space="preserve"> </v>
      </c>
      <c r="M81" s="135" t="str">
        <f t="shared" si="54"/>
        <v xml:space="preserve"> </v>
      </c>
    </row>
    <row r="82" spans="2:13" ht="18.75" x14ac:dyDescent="0.3">
      <c r="B82" s="138">
        <v>13320</v>
      </c>
      <c r="C82" s="23" t="s">
        <v>6</v>
      </c>
      <c r="D82" s="204"/>
      <c r="E82" s="204"/>
      <c r="F82" s="204" t="e">
        <f>SUMIF(#REF!,B82,#REF!)</f>
        <v>#REF!</v>
      </c>
      <c r="G82" s="204" t="e">
        <f>SUMIF(#REF!,B82,#REF!)</f>
        <v>#REF!</v>
      </c>
      <c r="H82" s="204" t="e">
        <f>SUMIF(#REF!,B82,#REF!)</f>
        <v>#REF!</v>
      </c>
      <c r="I82" s="19" t="e">
        <f>F82+G82+H82</f>
        <v>#REF!</v>
      </c>
      <c r="J82" s="20" t="e">
        <f>SUM(E82-F82-G82-H82)</f>
        <v>#REF!</v>
      </c>
      <c r="K82" s="20" t="e">
        <f>SUM(D82-F82-G82-H82)</f>
        <v>#REF!</v>
      </c>
      <c r="L82" s="20" t="str">
        <f>IF(E82&gt;0,SUM(H82*100/E82)," ")</f>
        <v xml:space="preserve"> </v>
      </c>
      <c r="M82" s="135" t="str">
        <f>IF(D82&gt;0,SUM(H82*100/D82)," ")</f>
        <v xml:space="preserve"> </v>
      </c>
    </row>
    <row r="83" spans="2:13" ht="18.75" x14ac:dyDescent="0.3">
      <c r="B83" s="138">
        <v>13330</v>
      </c>
      <c r="C83" s="23" t="s">
        <v>179</v>
      </c>
      <c r="D83" s="204"/>
      <c r="E83" s="204"/>
      <c r="F83" s="204" t="e">
        <f>SUMIF(#REF!,B83,#REF!)</f>
        <v>#REF!</v>
      </c>
      <c r="G83" s="204" t="e">
        <f>SUMIF(#REF!,B83,#REF!)</f>
        <v>#REF!</v>
      </c>
      <c r="H83" s="204" t="e">
        <f>SUMIF(#REF!,B83,#REF!)</f>
        <v>#REF!</v>
      </c>
      <c r="I83" s="19" t="e">
        <f>F83+G83+H83</f>
        <v>#REF!</v>
      </c>
      <c r="J83" s="20" t="e">
        <f>SUM(E83-F83-G83-H83)</f>
        <v>#REF!</v>
      </c>
      <c r="K83" s="20" t="e">
        <f>SUM(D83-F83-G83-H83)</f>
        <v>#REF!</v>
      </c>
      <c r="L83" s="20" t="str">
        <f>IF(E83&gt;0,SUM(H83*100/E83)," ")</f>
        <v xml:space="preserve"> </v>
      </c>
      <c r="M83" s="135" t="str">
        <f>IF(D83&gt;0,SUM(H83*100/D83)," ")</f>
        <v xml:space="preserve"> </v>
      </c>
    </row>
    <row r="84" spans="2:13" s="12" customFormat="1" ht="18.75" x14ac:dyDescent="0.3">
      <c r="B84" s="189">
        <v>1340</v>
      </c>
      <c r="C84" s="190" t="s">
        <v>119</v>
      </c>
      <c r="D84" s="191">
        <f t="shared" ref="D84:K84" si="56">SUM(D85:D90)</f>
        <v>0</v>
      </c>
      <c r="E84" s="191">
        <f>SUM(E85:E90)</f>
        <v>0</v>
      </c>
      <c r="F84" s="191" t="e">
        <f t="shared" si="56"/>
        <v>#REF!</v>
      </c>
      <c r="G84" s="191" t="e">
        <f t="shared" si="56"/>
        <v>#REF!</v>
      </c>
      <c r="H84" s="191" t="e">
        <f t="shared" si="56"/>
        <v>#REF!</v>
      </c>
      <c r="I84" s="191" t="e">
        <f t="shared" si="56"/>
        <v>#REF!</v>
      </c>
      <c r="J84" s="191" t="e">
        <f t="shared" si="56"/>
        <v>#REF!</v>
      </c>
      <c r="K84" s="191" t="e">
        <f t="shared" si="56"/>
        <v>#REF!</v>
      </c>
      <c r="L84" s="192" t="str">
        <f t="shared" si="51"/>
        <v xml:space="preserve"> </v>
      </c>
      <c r="M84" s="193" t="str">
        <f t="shared" si="54"/>
        <v xml:space="preserve"> </v>
      </c>
    </row>
    <row r="85" spans="2:13" ht="18.75" x14ac:dyDescent="0.3">
      <c r="B85" s="15">
        <v>13410</v>
      </c>
      <c r="C85" s="23" t="s">
        <v>37</v>
      </c>
      <c r="D85" s="213"/>
      <c r="E85" s="213"/>
      <c r="F85" s="204" t="e">
        <f>SUMIF(#REF!,B85,#REF!)</f>
        <v>#REF!</v>
      </c>
      <c r="G85" s="204" t="e">
        <f>SUMIF(#REF!,B85,#REF!)</f>
        <v>#REF!</v>
      </c>
      <c r="H85" s="204" t="e">
        <f>SUMIF(#REF!,B85,#REF!)</f>
        <v>#REF!</v>
      </c>
      <c r="I85" s="19" t="e">
        <f t="shared" ref="I85:I90" si="57">F85+G85+H85</f>
        <v>#REF!</v>
      </c>
      <c r="J85" s="20" t="e">
        <f t="shared" ref="J85:J90" si="58">SUM(E85-F85-G85-H85)</f>
        <v>#REF!</v>
      </c>
      <c r="K85" s="20" t="e">
        <f t="shared" ref="K85:K90" si="59">SUM(D85-F85-G85-H85)</f>
        <v>#REF!</v>
      </c>
      <c r="L85" s="20" t="str">
        <f t="shared" ref="L85:L102" si="60">IF(E85&gt;0,SUM(H85*100/E85)," ")</f>
        <v xml:space="preserve"> </v>
      </c>
      <c r="M85" s="135" t="str">
        <f t="shared" ref="M85:M102" si="61">IF(D85&gt;0,SUM(H85*100/D85)," ")</f>
        <v xml:space="preserve"> </v>
      </c>
    </row>
    <row r="86" spans="2:13" ht="18.75" x14ac:dyDescent="0.3">
      <c r="B86" s="15">
        <v>13430</v>
      </c>
      <c r="C86" s="23" t="s">
        <v>38</v>
      </c>
      <c r="D86" s="213"/>
      <c r="E86" s="213"/>
      <c r="F86" s="204" t="e">
        <f>SUMIF(#REF!,B86,#REF!)</f>
        <v>#REF!</v>
      </c>
      <c r="G86" s="204" t="e">
        <f>SUMIF(#REF!,B86,#REF!)</f>
        <v>#REF!</v>
      </c>
      <c r="H86" s="204" t="e">
        <f>SUMIF(#REF!,B86,#REF!)</f>
        <v>#REF!</v>
      </c>
      <c r="I86" s="19" t="e">
        <f t="shared" si="57"/>
        <v>#REF!</v>
      </c>
      <c r="J86" s="20" t="e">
        <f t="shared" si="58"/>
        <v>#REF!</v>
      </c>
      <c r="K86" s="20" t="e">
        <f t="shared" si="59"/>
        <v>#REF!</v>
      </c>
      <c r="L86" s="20" t="str">
        <f t="shared" si="60"/>
        <v xml:space="preserve"> </v>
      </c>
      <c r="M86" s="135" t="str">
        <f t="shared" si="61"/>
        <v xml:space="preserve"> </v>
      </c>
    </row>
    <row r="87" spans="2:13" ht="18.75" x14ac:dyDescent="0.3">
      <c r="B87" s="15">
        <v>13450</v>
      </c>
      <c r="C87" s="23" t="s">
        <v>183</v>
      </c>
      <c r="D87" s="213"/>
      <c r="E87" s="213"/>
      <c r="F87" s="204" t="e">
        <f>SUMIF(#REF!,B87,#REF!)</f>
        <v>#REF!</v>
      </c>
      <c r="G87" s="204" t="e">
        <f>SUMIF(#REF!,B87,#REF!)</f>
        <v>#REF!</v>
      </c>
      <c r="H87" s="204" t="e">
        <f>SUMIF(#REF!,B87,#REF!)</f>
        <v>#REF!</v>
      </c>
      <c r="I87" s="19" t="e">
        <f t="shared" si="57"/>
        <v>#REF!</v>
      </c>
      <c r="J87" s="20" t="e">
        <f t="shared" si="58"/>
        <v>#REF!</v>
      </c>
      <c r="K87" s="20" t="e">
        <f t="shared" si="59"/>
        <v>#REF!</v>
      </c>
      <c r="L87" s="20" t="str">
        <f>IF(E87&gt;0,SUM(H87*100/E87)," ")</f>
        <v xml:space="preserve"> </v>
      </c>
      <c r="M87" s="135" t="str">
        <f t="shared" si="61"/>
        <v xml:space="preserve"> </v>
      </c>
    </row>
    <row r="88" spans="2:13" ht="18.75" x14ac:dyDescent="0.3">
      <c r="B88" s="15">
        <v>13460</v>
      </c>
      <c r="C88" s="23" t="s">
        <v>178</v>
      </c>
      <c r="D88" s="213"/>
      <c r="E88" s="213"/>
      <c r="F88" s="204" t="e">
        <f>SUMIF(#REF!,B88,#REF!)</f>
        <v>#REF!</v>
      </c>
      <c r="G88" s="204" t="e">
        <f>SUMIF(#REF!,B88,#REF!)</f>
        <v>#REF!</v>
      </c>
      <c r="H88" s="204" t="e">
        <f>SUMIF(#REF!,B88,#REF!)</f>
        <v>#REF!</v>
      </c>
      <c r="I88" s="19" t="e">
        <f t="shared" si="57"/>
        <v>#REF!</v>
      </c>
      <c r="J88" s="20" t="e">
        <f t="shared" si="58"/>
        <v>#REF!</v>
      </c>
      <c r="K88" s="20" t="e">
        <f t="shared" si="59"/>
        <v>#REF!</v>
      </c>
      <c r="L88" s="20" t="str">
        <f>IF(E88&gt;0,SUM(H88*100/E88)," ")</f>
        <v xml:space="preserve"> </v>
      </c>
      <c r="M88" s="135" t="str">
        <f t="shared" si="61"/>
        <v xml:space="preserve"> </v>
      </c>
    </row>
    <row r="89" spans="2:13" ht="18.75" x14ac:dyDescent="0.3">
      <c r="B89" s="15">
        <v>13470</v>
      </c>
      <c r="C89" s="23" t="s">
        <v>137</v>
      </c>
      <c r="D89" s="213"/>
      <c r="E89" s="213"/>
      <c r="F89" s="204" t="e">
        <f>SUMIF(#REF!,B89,#REF!)</f>
        <v>#REF!</v>
      </c>
      <c r="G89" s="204" t="e">
        <f>SUMIF(#REF!,B89,#REF!)</f>
        <v>#REF!</v>
      </c>
      <c r="H89" s="204" t="e">
        <f>SUMIF(#REF!,B89,#REF!)</f>
        <v>#REF!</v>
      </c>
      <c r="I89" s="19" t="e">
        <f t="shared" si="57"/>
        <v>#REF!</v>
      </c>
      <c r="J89" s="20" t="e">
        <f t="shared" si="58"/>
        <v>#REF!</v>
      </c>
      <c r="K89" s="20" t="e">
        <f t="shared" si="59"/>
        <v>#REF!</v>
      </c>
      <c r="L89" s="20" t="str">
        <f t="shared" si="60"/>
        <v xml:space="preserve"> </v>
      </c>
      <c r="M89" s="135" t="str">
        <f t="shared" si="61"/>
        <v xml:space="preserve"> </v>
      </c>
    </row>
    <row r="90" spans="2:13" ht="18.75" x14ac:dyDescent="0.3">
      <c r="B90" s="15">
        <v>13480</v>
      </c>
      <c r="C90" s="23" t="s">
        <v>39</v>
      </c>
      <c r="D90" s="213"/>
      <c r="E90" s="213"/>
      <c r="F90" s="204" t="e">
        <f>SUMIF(#REF!,B90,#REF!)</f>
        <v>#REF!</v>
      </c>
      <c r="G90" s="204" t="e">
        <f>SUMIF(#REF!,B90,#REF!)</f>
        <v>#REF!</v>
      </c>
      <c r="H90" s="204" t="e">
        <f>SUMIF(#REF!,B90,#REF!)</f>
        <v>#REF!</v>
      </c>
      <c r="I90" s="19" t="e">
        <f t="shared" si="57"/>
        <v>#REF!</v>
      </c>
      <c r="J90" s="20" t="e">
        <f t="shared" si="58"/>
        <v>#REF!</v>
      </c>
      <c r="K90" s="20" t="e">
        <f t="shared" si="59"/>
        <v>#REF!</v>
      </c>
      <c r="L90" s="20" t="str">
        <f t="shared" si="60"/>
        <v xml:space="preserve"> </v>
      </c>
      <c r="M90" s="135" t="str">
        <f t="shared" si="61"/>
        <v xml:space="preserve"> </v>
      </c>
    </row>
    <row r="91" spans="2:13" s="12" customFormat="1" ht="18.75" x14ac:dyDescent="0.3">
      <c r="B91" s="189">
        <v>1350</v>
      </c>
      <c r="C91" s="190" t="s">
        <v>120</v>
      </c>
      <c r="D91" s="191">
        <f t="shared" ref="D91:K91" si="62">SUM(D92:D96)</f>
        <v>0</v>
      </c>
      <c r="E91" s="191">
        <f t="shared" si="62"/>
        <v>0</v>
      </c>
      <c r="F91" s="191" t="e">
        <f t="shared" si="62"/>
        <v>#REF!</v>
      </c>
      <c r="G91" s="191" t="e">
        <f t="shared" si="62"/>
        <v>#REF!</v>
      </c>
      <c r="H91" s="191" t="e">
        <f t="shared" si="62"/>
        <v>#REF!</v>
      </c>
      <c r="I91" s="191" t="e">
        <f t="shared" si="62"/>
        <v>#REF!</v>
      </c>
      <c r="J91" s="191" t="e">
        <f t="shared" si="62"/>
        <v>#REF!</v>
      </c>
      <c r="K91" s="191" t="e">
        <f t="shared" si="62"/>
        <v>#REF!</v>
      </c>
      <c r="L91" s="192" t="str">
        <f t="shared" si="60"/>
        <v xml:space="preserve"> </v>
      </c>
      <c r="M91" s="193" t="str">
        <f t="shared" si="61"/>
        <v xml:space="preserve"> </v>
      </c>
    </row>
    <row r="92" spans="2:13" ht="18.75" x14ac:dyDescent="0.3">
      <c r="B92" s="15">
        <v>13501</v>
      </c>
      <c r="C92" s="24" t="s">
        <v>180</v>
      </c>
      <c r="D92" s="66"/>
      <c r="E92" s="204"/>
      <c r="F92" s="204" t="e">
        <f>SUMIF(#REF!,B92,#REF!)</f>
        <v>#REF!</v>
      </c>
      <c r="G92" s="204" t="e">
        <f>SUMIF(#REF!,B92,#REF!)</f>
        <v>#REF!</v>
      </c>
      <c r="H92" s="204" t="e">
        <f>SUMIF(#REF!,B92,#REF!)</f>
        <v>#REF!</v>
      </c>
      <c r="I92" s="19" t="e">
        <f>F92+G92+H92</f>
        <v>#REF!</v>
      </c>
      <c r="J92" s="20" t="e">
        <f>SUM(E92-F92-G92-H92)</f>
        <v>#REF!</v>
      </c>
      <c r="K92" s="20" t="e">
        <f>SUM(D92-F92-G92-H92)</f>
        <v>#REF!</v>
      </c>
      <c r="L92" s="20" t="str">
        <f t="shared" si="60"/>
        <v xml:space="preserve"> </v>
      </c>
      <c r="M92" s="135" t="str">
        <f t="shared" si="61"/>
        <v xml:space="preserve"> </v>
      </c>
    </row>
    <row r="93" spans="2:13" ht="18.75" x14ac:dyDescent="0.3">
      <c r="B93" s="15">
        <v>13503</v>
      </c>
      <c r="C93" s="24" t="s">
        <v>2</v>
      </c>
      <c r="D93" s="204"/>
      <c r="E93" s="204"/>
      <c r="F93" s="204" t="e">
        <f>SUMIF(#REF!,B93,#REF!)</f>
        <v>#REF!</v>
      </c>
      <c r="G93" s="204" t="e">
        <f>SUMIF(#REF!,B93,#REF!)</f>
        <v>#REF!</v>
      </c>
      <c r="H93" s="204" t="e">
        <f>SUMIF(#REF!,B93,#REF!)</f>
        <v>#REF!</v>
      </c>
      <c r="I93" s="19" t="e">
        <f>F93+G93+H93</f>
        <v>#REF!</v>
      </c>
      <c r="J93" s="20" t="e">
        <f>SUM(E93-F93-G93-H93)</f>
        <v>#REF!</v>
      </c>
      <c r="K93" s="20" t="e">
        <f>SUM(D93-F93-G93-H93)</f>
        <v>#REF!</v>
      </c>
      <c r="L93" s="20" t="str">
        <f>IF(E93&gt;0,SUM(H93*100/E93)," ")</f>
        <v xml:space="preserve"> </v>
      </c>
      <c r="M93" s="135" t="str">
        <f t="shared" si="61"/>
        <v xml:space="preserve"> </v>
      </c>
    </row>
    <row r="94" spans="2:13" ht="18.75" x14ac:dyDescent="0.3">
      <c r="B94" s="15">
        <v>13504</v>
      </c>
      <c r="C94" s="24" t="s">
        <v>175</v>
      </c>
      <c r="D94" s="204"/>
      <c r="E94" s="204"/>
      <c r="F94" s="204" t="e">
        <f>SUMIF(#REF!,B94,#REF!)</f>
        <v>#REF!</v>
      </c>
      <c r="G94" s="204" t="e">
        <f>SUMIF(#REF!,B94,#REF!)</f>
        <v>#REF!</v>
      </c>
      <c r="H94" s="204" t="e">
        <f>SUMIF(#REF!,B94,#REF!)</f>
        <v>#REF!</v>
      </c>
      <c r="I94" s="19" t="e">
        <f>F94+G94+H94</f>
        <v>#REF!</v>
      </c>
      <c r="J94" s="20" t="e">
        <f>SUM(E94-F94-G94-H94)</f>
        <v>#REF!</v>
      </c>
      <c r="K94" s="20" t="e">
        <f>SUM(D94-F94-G94-H94)</f>
        <v>#REF!</v>
      </c>
      <c r="L94" s="20" t="str">
        <f>IF(E94&gt;0,SUM(H94*100/E94)," ")</f>
        <v xml:space="preserve"> </v>
      </c>
      <c r="M94" s="135" t="str">
        <f t="shared" si="61"/>
        <v xml:space="preserve"> </v>
      </c>
    </row>
    <row r="95" spans="2:13" ht="18.75" x14ac:dyDescent="0.3">
      <c r="B95" s="15">
        <v>13505</v>
      </c>
      <c r="C95" s="24" t="s">
        <v>184</v>
      </c>
      <c r="D95" s="204"/>
      <c r="E95" s="204"/>
      <c r="F95" s="204" t="e">
        <f>SUMIF(#REF!,B95,#REF!)</f>
        <v>#REF!</v>
      </c>
      <c r="G95" s="204" t="e">
        <f>SUMIF(#REF!,B95,#REF!)</f>
        <v>#REF!</v>
      </c>
      <c r="H95" s="204" t="e">
        <f>SUMIF(#REF!,B95,#REF!)</f>
        <v>#REF!</v>
      </c>
      <c r="I95" s="19" t="e">
        <f>F95+G95+H95</f>
        <v>#REF!</v>
      </c>
      <c r="J95" s="20" t="e">
        <f>SUM(E95-F95-G95-H95)</f>
        <v>#REF!</v>
      </c>
      <c r="K95" s="20" t="e">
        <f>SUM(D95-F95-G95-H95)</f>
        <v>#REF!</v>
      </c>
      <c r="L95" s="20" t="str">
        <f>IF(E95&gt;0,SUM(H95*100/E95)," ")</f>
        <v xml:space="preserve"> </v>
      </c>
      <c r="M95" s="135" t="str">
        <f t="shared" si="61"/>
        <v xml:space="preserve"> </v>
      </c>
    </row>
    <row r="96" spans="2:13" ht="18.75" x14ac:dyDescent="0.3">
      <c r="B96" s="15">
        <v>13509</v>
      </c>
      <c r="C96" s="24" t="s">
        <v>138</v>
      </c>
      <c r="D96" s="204"/>
      <c r="E96" s="204"/>
      <c r="F96" s="204" t="e">
        <f>SUMIF(#REF!,B96,#REF!)</f>
        <v>#REF!</v>
      </c>
      <c r="G96" s="204" t="e">
        <f>SUMIF(#REF!,B96,#REF!)</f>
        <v>#REF!</v>
      </c>
      <c r="H96" s="204" t="e">
        <f>SUMIF(#REF!,B96,#REF!)</f>
        <v>#REF!</v>
      </c>
      <c r="I96" s="19" t="e">
        <f>F96+G96+H96</f>
        <v>#REF!</v>
      </c>
      <c r="J96" s="20" t="e">
        <f>SUM(E96-F96-G96-H96)</f>
        <v>#REF!</v>
      </c>
      <c r="K96" s="20" t="e">
        <f>SUM(D96-F96-G96-H96)</f>
        <v>#REF!</v>
      </c>
      <c r="L96" s="20" t="str">
        <f>IF(E96&gt;0,SUM(H96*100/E96)," ")</f>
        <v xml:space="preserve"> </v>
      </c>
      <c r="M96" s="135" t="str">
        <f t="shared" si="61"/>
        <v xml:space="preserve"> </v>
      </c>
    </row>
    <row r="97" spans="2:13" s="12" customFormat="1" ht="18.75" x14ac:dyDescent="0.3">
      <c r="B97" s="189">
        <v>1360</v>
      </c>
      <c r="C97" s="190" t="s">
        <v>121</v>
      </c>
      <c r="D97" s="191">
        <f t="shared" ref="D97:K97" si="63">SUM(D98:D102)</f>
        <v>0</v>
      </c>
      <c r="E97" s="191">
        <f>SUM(E98:E102)</f>
        <v>0</v>
      </c>
      <c r="F97" s="191" t="e">
        <f t="shared" si="63"/>
        <v>#REF!</v>
      </c>
      <c r="G97" s="191" t="e">
        <f t="shared" si="63"/>
        <v>#REF!</v>
      </c>
      <c r="H97" s="191" t="e">
        <f t="shared" si="63"/>
        <v>#REF!</v>
      </c>
      <c r="I97" s="191" t="e">
        <f t="shared" si="63"/>
        <v>#REF!</v>
      </c>
      <c r="J97" s="191" t="e">
        <f t="shared" si="63"/>
        <v>#REF!</v>
      </c>
      <c r="K97" s="191" t="e">
        <f t="shared" si="63"/>
        <v>#REF!</v>
      </c>
      <c r="L97" s="192" t="str">
        <f t="shared" si="60"/>
        <v xml:space="preserve"> </v>
      </c>
      <c r="M97" s="193" t="str">
        <f t="shared" si="61"/>
        <v xml:space="preserve"> </v>
      </c>
    </row>
    <row r="98" spans="2:13" ht="18.75" x14ac:dyDescent="0.3">
      <c r="B98" s="15">
        <v>13610</v>
      </c>
      <c r="C98" s="24" t="s">
        <v>7</v>
      </c>
      <c r="D98" s="213"/>
      <c r="E98" s="213"/>
      <c r="F98" s="204" t="e">
        <f>SUMIF(#REF!,B98,#REF!)</f>
        <v>#REF!</v>
      </c>
      <c r="G98" s="204" t="e">
        <f>SUMIF(#REF!,B98,#REF!)</f>
        <v>#REF!</v>
      </c>
      <c r="H98" s="204" t="e">
        <f>SUMIF(#REF!,B98,#REF!)</f>
        <v>#REF!</v>
      </c>
      <c r="I98" s="19" t="e">
        <f>F98+G98+H98</f>
        <v>#REF!</v>
      </c>
      <c r="J98" s="20" t="e">
        <f>SUM(E98-F98-G98-H98)</f>
        <v>#REF!</v>
      </c>
      <c r="K98" s="20" t="e">
        <f>SUM(D98-F98-G98-H98)</f>
        <v>#REF!</v>
      </c>
      <c r="L98" s="20" t="str">
        <f t="shared" si="60"/>
        <v xml:space="preserve"> </v>
      </c>
      <c r="M98" s="135" t="str">
        <f t="shared" si="61"/>
        <v xml:space="preserve"> </v>
      </c>
    </row>
    <row r="99" spans="2:13" ht="18.75" x14ac:dyDescent="0.3">
      <c r="B99" s="15">
        <v>13620</v>
      </c>
      <c r="C99" s="24" t="s">
        <v>177</v>
      </c>
      <c r="D99" s="213"/>
      <c r="E99" s="213"/>
      <c r="F99" s="204" t="e">
        <f>SUMIF(#REF!,B99,#REF!)</f>
        <v>#REF!</v>
      </c>
      <c r="G99" s="204" t="e">
        <f>SUMIF(#REF!,B99,#REF!)</f>
        <v>#REF!</v>
      </c>
      <c r="H99" s="204" t="e">
        <f>SUMIF(#REF!,B99,#REF!)</f>
        <v>#REF!</v>
      </c>
      <c r="I99" s="19" t="e">
        <f>F99+G99+H99</f>
        <v>#REF!</v>
      </c>
      <c r="J99" s="20" t="e">
        <f>SUM(E99-F99-G99-H99)</f>
        <v>#REF!</v>
      </c>
      <c r="K99" s="20" t="e">
        <f>SUM(D99-F99-G99-H99)</f>
        <v>#REF!</v>
      </c>
      <c r="L99" s="20" t="str">
        <f>IF(E99&gt;0,SUM(H99*100/E99)," ")</f>
        <v xml:space="preserve"> </v>
      </c>
      <c r="M99" s="135" t="str">
        <f t="shared" si="61"/>
        <v xml:space="preserve"> </v>
      </c>
    </row>
    <row r="100" spans="2:13" ht="18.75" x14ac:dyDescent="0.3">
      <c r="B100" s="15">
        <v>13640</v>
      </c>
      <c r="C100" s="24" t="s">
        <v>19</v>
      </c>
      <c r="D100" s="213"/>
      <c r="E100" s="213"/>
      <c r="F100" s="204" t="e">
        <f>SUMIF(#REF!,B100,#REF!)</f>
        <v>#REF!</v>
      </c>
      <c r="G100" s="204" t="e">
        <f>SUMIF(#REF!,B100,#REF!)</f>
        <v>#REF!</v>
      </c>
      <c r="H100" s="204" t="e">
        <f>SUMIF(#REF!,B100,#REF!)</f>
        <v>#REF!</v>
      </c>
      <c r="I100" s="19" t="e">
        <f>F100+G100+H100</f>
        <v>#REF!</v>
      </c>
      <c r="J100" s="20" t="e">
        <f>SUM(E100-F100-G100-H100)</f>
        <v>#REF!</v>
      </c>
      <c r="K100" s="20" t="e">
        <f>SUM(D100-F100-G100-H100)</f>
        <v>#REF!</v>
      </c>
      <c r="L100" s="20" t="str">
        <f>IF(E100&gt;0,SUM(H100*100/E100)," ")</f>
        <v xml:space="preserve"> </v>
      </c>
      <c r="M100" s="135" t="str">
        <f t="shared" si="61"/>
        <v xml:space="preserve"> </v>
      </c>
    </row>
    <row r="101" spans="2:13" ht="18.75" x14ac:dyDescent="0.3">
      <c r="B101" s="15">
        <v>13650</v>
      </c>
      <c r="C101" s="24" t="s">
        <v>28</v>
      </c>
      <c r="D101" s="213"/>
      <c r="E101" s="213"/>
      <c r="F101" s="204" t="e">
        <f>SUMIF(#REF!,B101,#REF!)</f>
        <v>#REF!</v>
      </c>
      <c r="G101" s="204" t="e">
        <f>SUMIF(#REF!,B101,#REF!)</f>
        <v>#REF!</v>
      </c>
      <c r="H101" s="204" t="e">
        <f>SUMIF(#REF!,B101,#REF!)</f>
        <v>#REF!</v>
      </c>
      <c r="I101" s="19" t="e">
        <f>F101+G101+H101</f>
        <v>#REF!</v>
      </c>
      <c r="J101" s="20" t="e">
        <f>SUM(E101-F101-G101-H101)</f>
        <v>#REF!</v>
      </c>
      <c r="K101" s="20" t="e">
        <f>SUM(D101-F101-G101-H101)</f>
        <v>#REF!</v>
      </c>
      <c r="L101" s="20" t="str">
        <f>IF(E101&gt;0,SUM(H101*100/E101)," ")</f>
        <v xml:space="preserve"> </v>
      </c>
      <c r="M101" s="135" t="str">
        <f>IF(D101&gt;0,SUM(H101*100/D101)," ")</f>
        <v xml:space="preserve"> </v>
      </c>
    </row>
    <row r="102" spans="2:13" ht="18.75" x14ac:dyDescent="0.3">
      <c r="B102" s="15">
        <v>13660</v>
      </c>
      <c r="C102" s="24" t="s">
        <v>16</v>
      </c>
      <c r="D102" s="213"/>
      <c r="E102" s="213"/>
      <c r="F102" s="204" t="e">
        <f>SUMIF(#REF!,B102,#REF!)</f>
        <v>#REF!</v>
      </c>
      <c r="G102" s="204" t="e">
        <f>SUMIF(#REF!,B102,#REF!)</f>
        <v>#REF!</v>
      </c>
      <c r="H102" s="204" t="e">
        <f>SUMIF(#REF!,B102,#REF!)</f>
        <v>#REF!</v>
      </c>
      <c r="I102" s="19" t="e">
        <f>F102+G102+H102</f>
        <v>#REF!</v>
      </c>
      <c r="J102" s="20" t="e">
        <f>SUM(E102-F102-G102-H102)</f>
        <v>#REF!</v>
      </c>
      <c r="K102" s="20" t="e">
        <f>SUM(D102-F102-G102-H102)</f>
        <v>#REF!</v>
      </c>
      <c r="L102" s="20" t="str">
        <f t="shared" si="60"/>
        <v xml:space="preserve"> </v>
      </c>
      <c r="M102" s="135" t="str">
        <f t="shared" si="61"/>
        <v xml:space="preserve"> </v>
      </c>
    </row>
    <row r="103" spans="2:13" s="12" customFormat="1" ht="18.75" x14ac:dyDescent="0.3">
      <c r="B103" s="189">
        <v>1370</v>
      </c>
      <c r="C103" s="190" t="s">
        <v>122</v>
      </c>
      <c r="D103" s="191">
        <f>SUM(D104:D105)</f>
        <v>0</v>
      </c>
      <c r="E103" s="191">
        <f>SUM(E104:E105)</f>
        <v>0</v>
      </c>
      <c r="F103" s="191" t="e">
        <f>SUM(F104:F105)</f>
        <v>#REF!</v>
      </c>
      <c r="G103" s="191" t="e">
        <f t="shared" ref="G103:M103" si="64">SUM(G104:G105)</f>
        <v>#REF!</v>
      </c>
      <c r="H103" s="191" t="e">
        <f t="shared" si="64"/>
        <v>#REF!</v>
      </c>
      <c r="I103" s="191" t="e">
        <f t="shared" si="64"/>
        <v>#REF!</v>
      </c>
      <c r="J103" s="191" t="e">
        <f t="shared" si="64"/>
        <v>#REF!</v>
      </c>
      <c r="K103" s="191" t="e">
        <f t="shared" si="64"/>
        <v>#REF!</v>
      </c>
      <c r="L103" s="191">
        <f t="shared" si="64"/>
        <v>0</v>
      </c>
      <c r="M103" s="191">
        <f t="shared" si="64"/>
        <v>0</v>
      </c>
    </row>
    <row r="104" spans="2:13" ht="18.75" x14ac:dyDescent="0.3">
      <c r="B104" s="15">
        <v>13780</v>
      </c>
      <c r="C104" s="24" t="s">
        <v>0</v>
      </c>
      <c r="D104" s="213"/>
      <c r="E104" s="213"/>
      <c r="F104" s="204" t="e">
        <f>SUMIF(#REF!,B104,#REF!)</f>
        <v>#REF!</v>
      </c>
      <c r="G104" s="204" t="e">
        <f>SUMIF(#REF!,B104,#REF!)</f>
        <v>#REF!</v>
      </c>
      <c r="H104" s="204" t="e">
        <f>SUMIF(#REF!,B104,#REF!)</f>
        <v>#REF!</v>
      </c>
      <c r="I104" s="19" t="e">
        <f>F104+G104+H104</f>
        <v>#REF!</v>
      </c>
      <c r="J104" s="20" t="e">
        <f>SUM(E104-F104-G104-H104)</f>
        <v>#REF!</v>
      </c>
      <c r="K104" s="20" t="e">
        <f>SUM(D104-F104-G104-H104)</f>
        <v>#REF!</v>
      </c>
      <c r="L104" s="20" t="str">
        <f>IF(E104&gt;0,SUM(H104*100/E104)," ")</f>
        <v xml:space="preserve"> </v>
      </c>
      <c r="M104" s="135" t="str">
        <f>IF(D104&gt;0,SUM(H104*100/D104)," ")</f>
        <v xml:space="preserve"> </v>
      </c>
    </row>
    <row r="105" spans="2:13" ht="18.75" x14ac:dyDescent="0.3">
      <c r="B105" s="15">
        <v>13790</v>
      </c>
      <c r="C105" s="24" t="s">
        <v>32</v>
      </c>
      <c r="D105" s="213"/>
      <c r="E105" s="213"/>
      <c r="F105" s="204" t="e">
        <f>SUMIF(#REF!,B105,#REF!)</f>
        <v>#REF!</v>
      </c>
      <c r="G105" s="204" t="e">
        <f>SUMIF(#REF!,B105,#REF!)</f>
        <v>#REF!</v>
      </c>
      <c r="H105" s="204" t="e">
        <f>SUMIF(#REF!,B105,#REF!)</f>
        <v>#REF!</v>
      </c>
      <c r="I105" s="19" t="e">
        <f>F105+G105+H105</f>
        <v>#REF!</v>
      </c>
      <c r="J105" s="20" t="e">
        <f>SUM(E105-F105-G105-H105)</f>
        <v>#REF!</v>
      </c>
      <c r="K105" s="20" t="e">
        <f>SUM(D105-F105-G105-H105)</f>
        <v>#REF!</v>
      </c>
      <c r="L105" s="20" t="str">
        <f>IF(E105&gt;0,SUM(H105*100/E105)," ")</f>
        <v xml:space="preserve"> </v>
      </c>
      <c r="M105" s="135" t="str">
        <f>IF(D105&gt;0,SUM(H105*100/D105)," ")</f>
        <v xml:space="preserve"> </v>
      </c>
    </row>
    <row r="106" spans="2:13" s="12" customFormat="1" ht="18.75" x14ac:dyDescent="0.3">
      <c r="B106" s="189">
        <v>1380</v>
      </c>
      <c r="C106" s="190" t="s">
        <v>123</v>
      </c>
      <c r="D106" s="191">
        <f>SUM(D107:D107)</f>
        <v>0</v>
      </c>
      <c r="E106" s="191">
        <f>SUM(E107:E107)</f>
        <v>0</v>
      </c>
      <c r="F106" s="191" t="e">
        <f t="shared" ref="F106:K106" si="65">SUM(F107:F107)</f>
        <v>#REF!</v>
      </c>
      <c r="G106" s="191" t="e">
        <f t="shared" si="65"/>
        <v>#REF!</v>
      </c>
      <c r="H106" s="191" t="e">
        <f t="shared" si="65"/>
        <v>#REF!</v>
      </c>
      <c r="I106" s="191" t="e">
        <f t="shared" si="65"/>
        <v>#REF!</v>
      </c>
      <c r="J106" s="191" t="e">
        <f t="shared" si="65"/>
        <v>#REF!</v>
      </c>
      <c r="K106" s="191" t="e">
        <f t="shared" si="65"/>
        <v>#REF!</v>
      </c>
      <c r="L106" s="192" t="str">
        <f>IF(E106&gt;0,SUM(H106*100/E106)," ")</f>
        <v xml:space="preserve"> </v>
      </c>
      <c r="M106" s="193" t="str">
        <f>IF(D106&gt;0,SUM(H106*100/D106)," ")</f>
        <v xml:space="preserve"> </v>
      </c>
    </row>
    <row r="107" spans="2:13" ht="18.75" x14ac:dyDescent="0.3">
      <c r="B107" s="15">
        <v>13851</v>
      </c>
      <c r="C107" s="24" t="s">
        <v>83</v>
      </c>
      <c r="D107" s="213"/>
      <c r="E107" s="213"/>
      <c r="F107" s="204" t="e">
        <f>SUMIF(#REF!,B107,#REF!)</f>
        <v>#REF!</v>
      </c>
      <c r="G107" s="204" t="e">
        <f>SUMIF(#REF!,B107,#REF!)</f>
        <v>#REF!</v>
      </c>
      <c r="H107" s="204" t="e">
        <f>SUMIF(#REF!,B107,#REF!)</f>
        <v>#REF!</v>
      </c>
      <c r="I107" s="19" t="e">
        <f>F107+G107+H107</f>
        <v>#REF!</v>
      </c>
      <c r="J107" s="20" t="e">
        <f>SUM(E107-F107-G107-H107)</f>
        <v>#REF!</v>
      </c>
      <c r="K107" s="20" t="e">
        <f>SUM(D107-F107-G107-H107)</f>
        <v>#REF!</v>
      </c>
      <c r="L107" s="20" t="str">
        <f>IF(E107&gt;0,SUM(H107*100/E107)," ")</f>
        <v xml:space="preserve"> </v>
      </c>
      <c r="M107" s="135" t="str">
        <f>IF(D107&gt;0,SUM(H107*100/D107)," ")</f>
        <v xml:space="preserve"> </v>
      </c>
    </row>
    <row r="108" spans="2:13" s="12" customFormat="1" ht="18.75" x14ac:dyDescent="0.3">
      <c r="B108" s="189">
        <v>1390</v>
      </c>
      <c r="C108" s="190" t="s">
        <v>127</v>
      </c>
      <c r="D108" s="191">
        <f>SUM(D109:D109)</f>
        <v>0</v>
      </c>
      <c r="E108" s="191">
        <f>SUM(E109:E109)</f>
        <v>0</v>
      </c>
      <c r="F108" s="191" t="e">
        <f t="shared" ref="F108:K108" si="66">SUM(F109:F109)</f>
        <v>#REF!</v>
      </c>
      <c r="G108" s="191" t="e">
        <f t="shared" si="66"/>
        <v>#REF!</v>
      </c>
      <c r="H108" s="191" t="e">
        <f t="shared" si="66"/>
        <v>#REF!</v>
      </c>
      <c r="I108" s="191" t="e">
        <f t="shared" si="66"/>
        <v>#REF!</v>
      </c>
      <c r="J108" s="191" t="e">
        <f t="shared" si="66"/>
        <v>#REF!</v>
      </c>
      <c r="K108" s="191" t="e">
        <f t="shared" si="66"/>
        <v>#REF!</v>
      </c>
      <c r="L108" s="191">
        <f>SUM(L109:L115)</f>
        <v>0</v>
      </c>
      <c r="M108" s="191">
        <f>SUM(M109:M115)</f>
        <v>0</v>
      </c>
    </row>
    <row r="109" spans="2:13" ht="18.75" x14ac:dyDescent="0.3">
      <c r="B109" s="15">
        <v>13918</v>
      </c>
      <c r="C109" s="24" t="s">
        <v>128</v>
      </c>
      <c r="D109" s="212"/>
      <c r="E109" s="212"/>
      <c r="F109" s="204" t="e">
        <f>SUMIF(#REF!,B109,#REF!)</f>
        <v>#REF!</v>
      </c>
      <c r="G109" s="204" t="e">
        <f>SUMIF(#REF!,B109,#REF!)</f>
        <v>#REF!</v>
      </c>
      <c r="H109" s="204" t="e">
        <f>SUMIF(#REF!,B109,#REF!)</f>
        <v>#REF!</v>
      </c>
      <c r="I109" s="19" t="e">
        <f>F109+G109+H109</f>
        <v>#REF!</v>
      </c>
      <c r="J109" s="20" t="e">
        <f>SUM(E109-F109-G109-H109)</f>
        <v>#REF!</v>
      </c>
      <c r="K109" s="20" t="e">
        <f>SUM(D109-F109-G109-H109)</f>
        <v>#REF!</v>
      </c>
      <c r="L109" s="20" t="str">
        <f t="shared" ref="L109:L134" si="67">IF(E109&gt;0,SUM(H109*100/E109)," ")</f>
        <v xml:space="preserve"> </v>
      </c>
      <c r="M109" s="135" t="str">
        <f t="shared" ref="M109:M120" si="68">IF(D109&gt;0,SUM(H109*100/D109)," ")</f>
        <v xml:space="preserve"> </v>
      </c>
    </row>
    <row r="110" spans="2:13" s="12" customFormat="1" ht="18.75" x14ac:dyDescent="0.3">
      <c r="B110" s="189">
        <v>1395</v>
      </c>
      <c r="C110" s="190" t="s">
        <v>129</v>
      </c>
      <c r="D110" s="191">
        <f>SUM(D111:D114)</f>
        <v>0</v>
      </c>
      <c r="E110" s="191">
        <f>SUM(E111:E114)</f>
        <v>0</v>
      </c>
      <c r="F110" s="191" t="e">
        <f t="shared" ref="F110:K110" si="69">SUM(F111:F114)</f>
        <v>#REF!</v>
      </c>
      <c r="G110" s="191" t="e">
        <f t="shared" si="69"/>
        <v>#REF!</v>
      </c>
      <c r="H110" s="191" t="e">
        <f t="shared" si="69"/>
        <v>#REF!</v>
      </c>
      <c r="I110" s="191" t="e">
        <f t="shared" si="69"/>
        <v>#REF!</v>
      </c>
      <c r="J110" s="191" t="e">
        <f t="shared" si="69"/>
        <v>#REF!</v>
      </c>
      <c r="K110" s="191" t="e">
        <f t="shared" si="69"/>
        <v>#REF!</v>
      </c>
      <c r="L110" s="192" t="str">
        <f t="shared" si="67"/>
        <v xml:space="preserve"> </v>
      </c>
      <c r="M110" s="193" t="str">
        <f t="shared" si="68"/>
        <v xml:space="preserve"> </v>
      </c>
    </row>
    <row r="111" spans="2:13" ht="18.75" x14ac:dyDescent="0.3">
      <c r="B111" s="15">
        <v>13950</v>
      </c>
      <c r="C111" s="24" t="s">
        <v>3</v>
      </c>
      <c r="D111" s="204"/>
      <c r="E111" s="204"/>
      <c r="F111" s="204" t="e">
        <f>SUMIF(#REF!,B111,#REF!)</f>
        <v>#REF!</v>
      </c>
      <c r="G111" s="204" t="e">
        <f>SUMIF(#REF!,B111,#REF!)</f>
        <v>#REF!</v>
      </c>
      <c r="H111" s="204" t="e">
        <f>SUMIF(#REF!,B111,#REF!)</f>
        <v>#REF!</v>
      </c>
      <c r="I111" s="19" t="e">
        <f>F111+G111+H111</f>
        <v>#REF!</v>
      </c>
      <c r="J111" s="20" t="e">
        <f>SUM(E111-F111-G111-H111)</f>
        <v>#REF!</v>
      </c>
      <c r="K111" s="20" t="e">
        <f>SUM(D111-F111-G111-H111)</f>
        <v>#REF!</v>
      </c>
      <c r="L111" s="20" t="str">
        <f t="shared" si="67"/>
        <v xml:space="preserve"> </v>
      </c>
      <c r="M111" s="135" t="str">
        <f t="shared" si="68"/>
        <v xml:space="preserve"> </v>
      </c>
    </row>
    <row r="112" spans="2:13" ht="18.75" x14ac:dyDescent="0.3">
      <c r="B112" s="15">
        <v>13951</v>
      </c>
      <c r="C112" s="24" t="s">
        <v>8</v>
      </c>
      <c r="D112" s="213"/>
      <c r="E112" s="213"/>
      <c r="F112" s="204" t="e">
        <f>SUMIF(#REF!,B112,#REF!)</f>
        <v>#REF!</v>
      </c>
      <c r="G112" s="204" t="e">
        <f>SUMIF(#REF!,B112,#REF!)</f>
        <v>#REF!</v>
      </c>
      <c r="H112" s="204" t="e">
        <f>SUMIF(#REF!,B112,#REF!)</f>
        <v>#REF!</v>
      </c>
      <c r="I112" s="19" t="e">
        <f>F112+G112+H112</f>
        <v>#REF!</v>
      </c>
      <c r="J112" s="20" t="e">
        <f>SUM(E112-F112-G112-H112)</f>
        <v>#REF!</v>
      </c>
      <c r="K112" s="20" t="e">
        <f>SUM(D112-F112-G112-H112)</f>
        <v>#REF!</v>
      </c>
      <c r="L112" s="20" t="str">
        <f>IF(E112&gt;0,SUM(H112*100/E112)," ")</f>
        <v xml:space="preserve"> </v>
      </c>
      <c r="M112" s="135" t="str">
        <f t="shared" si="68"/>
        <v xml:space="preserve"> </v>
      </c>
    </row>
    <row r="113" spans="2:13" ht="18.75" x14ac:dyDescent="0.3">
      <c r="B113" s="15">
        <v>13952</v>
      </c>
      <c r="C113" s="24" t="s">
        <v>192</v>
      </c>
      <c r="D113" s="213"/>
      <c r="E113" s="213"/>
      <c r="F113" s="204" t="e">
        <f>SUMIF(#REF!,B113,#REF!)</f>
        <v>#REF!</v>
      </c>
      <c r="G113" s="204" t="e">
        <f>SUMIF(#REF!,B113,#REF!)</f>
        <v>#REF!</v>
      </c>
      <c r="H113" s="204" t="e">
        <f>SUMIF(#REF!,B113,#REF!)</f>
        <v>#REF!</v>
      </c>
      <c r="I113" s="19" t="e">
        <f>F113+G113+H113</f>
        <v>#REF!</v>
      </c>
      <c r="J113" s="20" t="e">
        <f>SUM(E113-F113-G113-H113)</f>
        <v>#REF!</v>
      </c>
      <c r="K113" s="20" t="e">
        <f>SUM(D113-F113-G113-H113)</f>
        <v>#REF!</v>
      </c>
      <c r="L113" s="20" t="str">
        <f>IF(E113&gt;0,SUM(H113*100/E113)," ")</f>
        <v xml:space="preserve"> </v>
      </c>
      <c r="M113" s="135" t="str">
        <f>IF(D113&gt;0,SUM(H113*100/D113)," ")</f>
        <v xml:space="preserve"> </v>
      </c>
    </row>
    <row r="114" spans="2:13" ht="18.75" x14ac:dyDescent="0.3">
      <c r="B114" s="15">
        <v>13953</v>
      </c>
      <c r="C114" s="24" t="s">
        <v>130</v>
      </c>
      <c r="D114" s="213"/>
      <c r="E114" s="213"/>
      <c r="F114" s="204" t="e">
        <f>SUMIF(#REF!,B114,#REF!)</f>
        <v>#REF!</v>
      </c>
      <c r="G114" s="204" t="e">
        <f>SUMIF(#REF!,B114,#REF!)</f>
        <v>#REF!</v>
      </c>
      <c r="H114" s="204" t="e">
        <f>SUMIF(#REF!,B114,#REF!)</f>
        <v>#REF!</v>
      </c>
      <c r="I114" s="19" t="e">
        <f>F114+G114+H114</f>
        <v>#REF!</v>
      </c>
      <c r="J114" s="20" t="e">
        <f>SUM(E114-F114-G114-H114)</f>
        <v>#REF!</v>
      </c>
      <c r="K114" s="20" t="e">
        <f>SUM(D114-F114-G114-H114)</f>
        <v>#REF!</v>
      </c>
      <c r="L114" s="20" t="str">
        <f t="shared" si="67"/>
        <v xml:space="preserve"> </v>
      </c>
      <c r="M114" s="135" t="str">
        <f t="shared" si="68"/>
        <v xml:space="preserve"> </v>
      </c>
    </row>
    <row r="115" spans="2:13" s="12" customFormat="1" ht="18.75" x14ac:dyDescent="0.3">
      <c r="B115" s="189">
        <v>1400</v>
      </c>
      <c r="C115" s="190" t="s">
        <v>124</v>
      </c>
      <c r="D115" s="191">
        <f>SUM(D116:D119)</f>
        <v>0</v>
      </c>
      <c r="E115" s="191">
        <f>SUM(E116:E119)</f>
        <v>0</v>
      </c>
      <c r="F115" s="191" t="e">
        <f t="shared" ref="F115:K115" si="70">SUM(F116:F119)</f>
        <v>#REF!</v>
      </c>
      <c r="G115" s="191" t="e">
        <f t="shared" si="70"/>
        <v>#REF!</v>
      </c>
      <c r="H115" s="191" t="e">
        <f t="shared" si="70"/>
        <v>#REF!</v>
      </c>
      <c r="I115" s="191" t="e">
        <f t="shared" si="70"/>
        <v>#REF!</v>
      </c>
      <c r="J115" s="191" t="e">
        <f t="shared" si="70"/>
        <v>#REF!</v>
      </c>
      <c r="K115" s="191" t="e">
        <f t="shared" si="70"/>
        <v>#REF!</v>
      </c>
      <c r="L115" s="192" t="str">
        <f t="shared" si="67"/>
        <v xml:space="preserve"> </v>
      </c>
      <c r="M115" s="193" t="str">
        <f t="shared" si="68"/>
        <v xml:space="preserve"> </v>
      </c>
    </row>
    <row r="116" spans="2:13" ht="18.75" x14ac:dyDescent="0.3">
      <c r="B116" s="15">
        <v>14010</v>
      </c>
      <c r="C116" s="24" t="s">
        <v>9</v>
      </c>
      <c r="D116" s="213"/>
      <c r="E116" s="213"/>
      <c r="F116" s="204" t="e">
        <f>SUMIF(#REF!,B116,#REF!)</f>
        <v>#REF!</v>
      </c>
      <c r="G116" s="204" t="e">
        <f>SUMIF(#REF!,B116,#REF!)</f>
        <v>#REF!</v>
      </c>
      <c r="H116" s="204" t="e">
        <f>SUMIF(#REF!,B116,#REF!)</f>
        <v>#REF!</v>
      </c>
      <c r="I116" s="19" t="e">
        <f>F116+G116+H116</f>
        <v>#REF!</v>
      </c>
      <c r="J116" s="20" t="e">
        <f>SUM(E116-F116-G116-H116)</f>
        <v>#REF!</v>
      </c>
      <c r="K116" s="20" t="e">
        <f>SUM(D116-F116-G116-H116)</f>
        <v>#REF!</v>
      </c>
      <c r="L116" s="20" t="str">
        <f t="shared" si="67"/>
        <v xml:space="preserve"> </v>
      </c>
      <c r="M116" s="135" t="str">
        <f t="shared" si="68"/>
        <v xml:space="preserve"> </v>
      </c>
    </row>
    <row r="117" spans="2:13" ht="18.75" x14ac:dyDescent="0.3">
      <c r="B117" s="15">
        <v>14020</v>
      </c>
      <c r="C117" s="24" t="s">
        <v>135</v>
      </c>
      <c r="D117" s="213"/>
      <c r="E117" s="213"/>
      <c r="F117" s="204" t="e">
        <f>SUMIF(#REF!,B117,#REF!)</f>
        <v>#REF!</v>
      </c>
      <c r="G117" s="204" t="e">
        <f>SUMIF(#REF!,B117,#REF!)</f>
        <v>#REF!</v>
      </c>
      <c r="H117" s="204" t="e">
        <f>SUMIF(#REF!,B117,#REF!)</f>
        <v>#REF!</v>
      </c>
      <c r="I117" s="19" t="e">
        <f>F117+G117+H117</f>
        <v>#REF!</v>
      </c>
      <c r="J117" s="20" t="e">
        <f>SUM(E117-F117-G117-H117)</f>
        <v>#REF!</v>
      </c>
      <c r="K117" s="20" t="e">
        <f>SUM(D117-F117-G117-H117)</f>
        <v>#REF!</v>
      </c>
      <c r="L117" s="20" t="str">
        <f t="shared" si="67"/>
        <v xml:space="preserve"> </v>
      </c>
      <c r="M117" s="135" t="str">
        <f t="shared" si="68"/>
        <v xml:space="preserve"> </v>
      </c>
    </row>
    <row r="118" spans="2:13" ht="18.75" x14ac:dyDescent="0.3">
      <c r="B118" s="21">
        <v>14040</v>
      </c>
      <c r="C118" s="205" t="s">
        <v>40</v>
      </c>
      <c r="D118" s="213"/>
      <c r="E118" s="213"/>
      <c r="F118" s="204" t="e">
        <f>SUMIF(#REF!,B118,#REF!)</f>
        <v>#REF!</v>
      </c>
      <c r="G118" s="204" t="e">
        <f>SUMIF(#REF!,B118,#REF!)</f>
        <v>#REF!</v>
      </c>
      <c r="H118" s="204" t="e">
        <f>SUMIF(#REF!,B118,#REF!)</f>
        <v>#REF!</v>
      </c>
      <c r="I118" s="19" t="e">
        <f>F118+G118+H118</f>
        <v>#REF!</v>
      </c>
      <c r="J118" s="20" t="e">
        <f>SUM(E118-F118-G118-H118)</f>
        <v>#REF!</v>
      </c>
      <c r="K118" s="20" t="e">
        <f>SUM(D118-F118-G118-H118)</f>
        <v>#REF!</v>
      </c>
      <c r="L118" s="20" t="str">
        <f>IF(E118&gt;0,SUM(H118*100/E118)," ")</f>
        <v xml:space="preserve"> </v>
      </c>
      <c r="M118" s="135" t="str">
        <f>IF(D118&gt;0,SUM(H118*100/D118)," ")</f>
        <v xml:space="preserve"> </v>
      </c>
    </row>
    <row r="119" spans="2:13" ht="18.75" x14ac:dyDescent="0.3">
      <c r="B119" s="15">
        <v>14050</v>
      </c>
      <c r="C119" s="24" t="s">
        <v>190</v>
      </c>
      <c r="D119" s="66"/>
      <c r="E119" s="204"/>
      <c r="F119" s="204" t="e">
        <f>SUMIF(#REF!,B119,#REF!)</f>
        <v>#REF!</v>
      </c>
      <c r="G119" s="204" t="e">
        <f>SUMIF(#REF!,B119,#REF!)</f>
        <v>#REF!</v>
      </c>
      <c r="H119" s="204" t="e">
        <f>SUMIF(#REF!,B119,#REF!)</f>
        <v>#REF!</v>
      </c>
      <c r="I119" s="19" t="e">
        <f>F119+G119+H119</f>
        <v>#REF!</v>
      </c>
      <c r="J119" s="20" t="e">
        <f>SUM(E119-F119-G119-H119)</f>
        <v>#REF!</v>
      </c>
      <c r="K119" s="20" t="e">
        <f>SUM(D119-F119-G119-H119)</f>
        <v>#REF!</v>
      </c>
      <c r="L119" s="20" t="str">
        <f t="shared" si="67"/>
        <v xml:space="preserve"> </v>
      </c>
      <c r="M119" s="135" t="str">
        <f t="shared" si="68"/>
        <v xml:space="preserve"> </v>
      </c>
    </row>
    <row r="120" spans="2:13" s="12" customFormat="1" ht="18.75" x14ac:dyDescent="0.3">
      <c r="B120" s="189">
        <v>1410</v>
      </c>
      <c r="C120" s="190" t="s">
        <v>125</v>
      </c>
      <c r="D120" s="191">
        <f>SUM(D121:D124)</f>
        <v>0</v>
      </c>
      <c r="E120" s="191">
        <f>SUM(E121:E124)</f>
        <v>0</v>
      </c>
      <c r="F120" s="191" t="e">
        <f t="shared" ref="F120:K120" si="71">SUM(F121:F124)</f>
        <v>#REF!</v>
      </c>
      <c r="G120" s="191" t="e">
        <f t="shared" si="71"/>
        <v>#REF!</v>
      </c>
      <c r="H120" s="191" t="e">
        <f t="shared" si="71"/>
        <v>#REF!</v>
      </c>
      <c r="I120" s="191" t="e">
        <f t="shared" si="71"/>
        <v>#REF!</v>
      </c>
      <c r="J120" s="191" t="e">
        <f t="shared" si="71"/>
        <v>#REF!</v>
      </c>
      <c r="K120" s="191" t="e">
        <f t="shared" si="71"/>
        <v>#REF!</v>
      </c>
      <c r="L120" s="192" t="str">
        <f t="shared" si="67"/>
        <v xml:space="preserve"> </v>
      </c>
      <c r="M120" s="193" t="str">
        <f t="shared" si="68"/>
        <v xml:space="preserve"> </v>
      </c>
    </row>
    <row r="121" spans="2:13" ht="18.75" x14ac:dyDescent="0.3">
      <c r="B121" s="15">
        <v>14110</v>
      </c>
      <c r="C121" s="22" t="s">
        <v>30</v>
      </c>
      <c r="D121" s="213"/>
      <c r="E121" s="213"/>
      <c r="F121" s="204" t="e">
        <f>SUMIF(#REF!,B121,#REF!)</f>
        <v>#REF!</v>
      </c>
      <c r="G121" s="204" t="e">
        <f>SUMIF(#REF!,B121,#REF!)</f>
        <v>#REF!</v>
      </c>
      <c r="H121" s="204" t="e">
        <f>SUMIF(#REF!,B121,#REF!)</f>
        <v>#REF!</v>
      </c>
      <c r="I121" s="19" t="e">
        <f>F121+G121+H121</f>
        <v>#REF!</v>
      </c>
      <c r="J121" s="20" t="e">
        <f>SUM(E121-F121-G121-H121)</f>
        <v>#REF!</v>
      </c>
      <c r="K121" s="20" t="e">
        <f>SUM(D121-F121-G121-H121)</f>
        <v>#REF!</v>
      </c>
      <c r="L121" s="20" t="str">
        <f t="shared" si="67"/>
        <v xml:space="preserve"> </v>
      </c>
      <c r="M121" s="135" t="str">
        <f t="shared" ref="M121:M134" si="72">IF(D121&gt;0,SUM(H121*100/D121)," ")</f>
        <v xml:space="preserve"> </v>
      </c>
    </row>
    <row r="122" spans="2:13" ht="18.75" x14ac:dyDescent="0.3">
      <c r="B122" s="138">
        <v>14140</v>
      </c>
      <c r="C122" s="22" t="s">
        <v>82</v>
      </c>
      <c r="D122" s="213"/>
      <c r="E122" s="213"/>
      <c r="F122" s="204" t="e">
        <f>SUMIF(#REF!,B122,#REF!)</f>
        <v>#REF!</v>
      </c>
      <c r="G122" s="204" t="e">
        <f>SUMIF(#REF!,B122,#REF!)</f>
        <v>#REF!</v>
      </c>
      <c r="H122" s="204" t="e">
        <f>SUMIF(#REF!,B122,#REF!)</f>
        <v>#REF!</v>
      </c>
      <c r="I122" s="19" t="e">
        <f>F122+G122+H122</f>
        <v>#REF!</v>
      </c>
      <c r="J122" s="20" t="e">
        <f>SUM(E122-F122-G122-H122)</f>
        <v>#REF!</v>
      </c>
      <c r="K122" s="20" t="e">
        <f>SUM(D122-F122-G122-H122)</f>
        <v>#REF!</v>
      </c>
      <c r="L122" s="20" t="str">
        <f t="shared" si="67"/>
        <v xml:space="preserve"> </v>
      </c>
      <c r="M122" s="135" t="str">
        <f t="shared" si="72"/>
        <v xml:space="preserve"> </v>
      </c>
    </row>
    <row r="123" spans="2:13" ht="18.75" x14ac:dyDescent="0.3">
      <c r="B123" s="138">
        <v>14150</v>
      </c>
      <c r="C123" s="22" t="s">
        <v>131</v>
      </c>
      <c r="D123" s="213"/>
      <c r="E123" s="213"/>
      <c r="F123" s="204" t="e">
        <f>SUMIF(#REF!,B123,#REF!)</f>
        <v>#REF!</v>
      </c>
      <c r="G123" s="204" t="e">
        <f>SUMIF(#REF!,B123,#REF!)</f>
        <v>#REF!</v>
      </c>
      <c r="H123" s="204" t="e">
        <f>SUMIF(#REF!,B123,#REF!)</f>
        <v>#REF!</v>
      </c>
      <c r="I123" s="19" t="e">
        <f>F123+G123+H123</f>
        <v>#REF!</v>
      </c>
      <c r="J123" s="20" t="e">
        <f>SUM(E123-F123-G123-H123)</f>
        <v>#REF!</v>
      </c>
      <c r="K123" s="20" t="e">
        <f>SUM(D123-F123-G123-H123)</f>
        <v>#REF!</v>
      </c>
      <c r="L123" s="20" t="str">
        <f>IF(E123&gt;0,SUM(H123*100/E123)," ")</f>
        <v xml:space="preserve"> </v>
      </c>
      <c r="M123" s="135" t="str">
        <f>IF(D123&gt;0,SUM(H123*100/D123)," ")</f>
        <v xml:space="preserve"> </v>
      </c>
    </row>
    <row r="124" spans="2:13" ht="18.75" x14ac:dyDescent="0.3">
      <c r="B124" s="138">
        <v>14160</v>
      </c>
      <c r="C124" s="22" t="s">
        <v>202</v>
      </c>
      <c r="D124" s="213"/>
      <c r="E124" s="213"/>
      <c r="F124" s="204" t="e">
        <f>SUMIF(#REF!,B124,#REF!)</f>
        <v>#REF!</v>
      </c>
      <c r="G124" s="204" t="e">
        <f>SUMIF(#REF!,B124,#REF!)</f>
        <v>#REF!</v>
      </c>
      <c r="H124" s="204" t="e">
        <f>SUMIF(#REF!,B124,#REF!)</f>
        <v>#REF!</v>
      </c>
      <c r="I124" s="19" t="e">
        <f>F124+G124+H124</f>
        <v>#REF!</v>
      </c>
      <c r="J124" s="20" t="e">
        <f>SUM(E124-F124-G124-H124)</f>
        <v>#REF!</v>
      </c>
      <c r="K124" s="20" t="e">
        <f>SUM(D124-F124-G124-H124)</f>
        <v>#REF!</v>
      </c>
      <c r="L124" s="20" t="str">
        <f t="shared" si="67"/>
        <v xml:space="preserve"> </v>
      </c>
      <c r="M124" s="135" t="str">
        <f t="shared" si="72"/>
        <v xml:space="preserve"> </v>
      </c>
    </row>
    <row r="125" spans="2:13" ht="18.75" x14ac:dyDescent="0.3">
      <c r="B125" s="189">
        <v>1420</v>
      </c>
      <c r="C125" s="190" t="s">
        <v>126</v>
      </c>
      <c r="D125" s="191">
        <f>SUM(D126:D126)</f>
        <v>0</v>
      </c>
      <c r="E125" s="191">
        <f>SUM(E126:E126)</f>
        <v>0</v>
      </c>
      <c r="F125" s="191" t="e">
        <f t="shared" ref="F125:K125" si="73">SUM(F126:F126)</f>
        <v>#REF!</v>
      </c>
      <c r="G125" s="191" t="e">
        <f t="shared" si="73"/>
        <v>#REF!</v>
      </c>
      <c r="H125" s="191" t="e">
        <f t="shared" si="73"/>
        <v>#REF!</v>
      </c>
      <c r="I125" s="191" t="e">
        <f t="shared" si="73"/>
        <v>#REF!</v>
      </c>
      <c r="J125" s="191" t="e">
        <f t="shared" si="73"/>
        <v>#REF!</v>
      </c>
      <c r="K125" s="191" t="e">
        <f t="shared" si="73"/>
        <v>#REF!</v>
      </c>
      <c r="L125" s="192" t="str">
        <f>IF(E125&gt;0,SUM(H125*100/E125)," ")</f>
        <v xml:space="preserve"> </v>
      </c>
      <c r="M125" s="193" t="str">
        <f t="shared" si="72"/>
        <v xml:space="preserve"> </v>
      </c>
    </row>
    <row r="126" spans="2:13" ht="18.75" x14ac:dyDescent="0.3">
      <c r="B126" s="196">
        <v>14210</v>
      </c>
      <c r="C126" s="22" t="s">
        <v>17</v>
      </c>
      <c r="D126" s="204"/>
      <c r="E126" s="204"/>
      <c r="F126" s="204" t="e">
        <f>SUMIF(#REF!,B126,#REF!)</f>
        <v>#REF!</v>
      </c>
      <c r="G126" s="204" t="e">
        <f>SUMIF(#REF!,B126,#REF!)</f>
        <v>#REF!</v>
      </c>
      <c r="H126" s="204" t="e">
        <f>SUMIF(#REF!,B126,#REF!)</f>
        <v>#REF!</v>
      </c>
      <c r="I126" s="19" t="e">
        <f>F126+G126+H126</f>
        <v>#REF!</v>
      </c>
      <c r="J126" s="20" t="e">
        <f>SUM(E126-F126-G126-H126)</f>
        <v>#REF!</v>
      </c>
      <c r="K126" s="20" t="e">
        <f>SUM(D126-F126-G126-H126)</f>
        <v>#REF!</v>
      </c>
      <c r="L126" s="20" t="str">
        <f>IF(E126&gt;0,SUM(H126*100/E126)," ")</f>
        <v xml:space="preserve"> </v>
      </c>
      <c r="M126" s="135" t="str">
        <f>IF(D126&gt;0,SUM(H126*100/D126)," ")</f>
        <v xml:space="preserve"> </v>
      </c>
    </row>
    <row r="127" spans="2:13" ht="18.75" x14ac:dyDescent="0.3">
      <c r="B127" s="189">
        <v>1430</v>
      </c>
      <c r="C127" s="190" t="s">
        <v>132</v>
      </c>
      <c r="D127" s="191">
        <f>SUM(D128:D129)</f>
        <v>0</v>
      </c>
      <c r="E127" s="191">
        <f>SUM(E128:E129)</f>
        <v>0</v>
      </c>
      <c r="F127" s="191" t="e">
        <f t="shared" ref="F127:K127" si="74">SUM(F128:F129)</f>
        <v>#REF!</v>
      </c>
      <c r="G127" s="191" t="e">
        <f t="shared" si="74"/>
        <v>#REF!</v>
      </c>
      <c r="H127" s="191" t="e">
        <f t="shared" si="74"/>
        <v>#REF!</v>
      </c>
      <c r="I127" s="191" t="e">
        <f t="shared" si="74"/>
        <v>#REF!</v>
      </c>
      <c r="J127" s="191" t="e">
        <f t="shared" si="74"/>
        <v>#REF!</v>
      </c>
      <c r="K127" s="191" t="e">
        <f t="shared" si="74"/>
        <v>#REF!</v>
      </c>
      <c r="L127" s="192" t="str">
        <f t="shared" si="67"/>
        <v xml:space="preserve"> </v>
      </c>
      <c r="M127" s="193" t="str">
        <f t="shared" si="72"/>
        <v xml:space="preserve"> </v>
      </c>
    </row>
    <row r="128" spans="2:13" ht="18.75" x14ac:dyDescent="0.3">
      <c r="B128" s="196">
        <v>14310</v>
      </c>
      <c r="C128" s="22" t="s">
        <v>20</v>
      </c>
      <c r="D128" s="66"/>
      <c r="E128" s="204"/>
      <c r="F128" s="204" t="e">
        <f>SUMIF(#REF!,B128,#REF!)</f>
        <v>#REF!</v>
      </c>
      <c r="G128" s="204" t="e">
        <f>SUMIF(#REF!,B128,#REF!)</f>
        <v>#REF!</v>
      </c>
      <c r="H128" s="204" t="e">
        <f>SUMIF(#REF!,B128,#REF!)</f>
        <v>#REF!</v>
      </c>
      <c r="I128" s="19" t="e">
        <f>F128+G128+H128</f>
        <v>#REF!</v>
      </c>
      <c r="J128" s="20" t="e">
        <f>SUM(E128-F128-G128-H128)</f>
        <v>#REF!</v>
      </c>
      <c r="K128" s="20" t="e">
        <f>SUM(D128-F128-G128-H128)</f>
        <v>#REF!</v>
      </c>
      <c r="L128" s="20" t="str">
        <f t="shared" si="67"/>
        <v xml:space="preserve"> </v>
      </c>
      <c r="M128" s="135" t="str">
        <f t="shared" si="72"/>
        <v xml:space="preserve"> </v>
      </c>
    </row>
    <row r="129" spans="1:13" ht="18.75" x14ac:dyDescent="0.3">
      <c r="B129" s="196">
        <v>14320</v>
      </c>
      <c r="C129" s="22" t="s">
        <v>133</v>
      </c>
      <c r="D129" s="66"/>
      <c r="E129" s="204"/>
      <c r="F129" s="204" t="e">
        <f>SUMIF(#REF!,B129,#REF!)</f>
        <v>#REF!</v>
      </c>
      <c r="G129" s="204" t="e">
        <f>SUMIF(#REF!,B129,#REF!)</f>
        <v>#REF!</v>
      </c>
      <c r="H129" s="204" t="e">
        <f>SUMIF(#REF!,B129,#REF!)</f>
        <v>#REF!</v>
      </c>
      <c r="I129" s="19" t="e">
        <f>F129+G129+H129</f>
        <v>#REF!</v>
      </c>
      <c r="J129" s="20" t="e">
        <f>SUM(E129-F129-G129-H129)</f>
        <v>#REF!</v>
      </c>
      <c r="K129" s="20" t="e">
        <f>SUM(D129-F129-G129-H129)</f>
        <v>#REF!</v>
      </c>
      <c r="L129" s="20" t="str">
        <f t="shared" si="67"/>
        <v xml:space="preserve"> </v>
      </c>
      <c r="M129" s="135" t="str">
        <f t="shared" si="72"/>
        <v xml:space="preserve"> </v>
      </c>
    </row>
    <row r="130" spans="1:13" ht="18.75" x14ac:dyDescent="0.3">
      <c r="B130" s="40">
        <v>1320</v>
      </c>
      <c r="C130" s="39" t="s">
        <v>10</v>
      </c>
      <c r="D130" s="55">
        <f t="shared" ref="D130:K130" si="75">SUM(D131:D133)</f>
        <v>0</v>
      </c>
      <c r="E130" s="203">
        <f>SUM(E131:E133)</f>
        <v>0</v>
      </c>
      <c r="F130" s="55" t="e">
        <f t="shared" si="75"/>
        <v>#REF!</v>
      </c>
      <c r="G130" s="55" t="e">
        <f t="shared" si="75"/>
        <v>#REF!</v>
      </c>
      <c r="H130" s="55" t="e">
        <f t="shared" si="75"/>
        <v>#REF!</v>
      </c>
      <c r="I130" s="49" t="e">
        <f t="shared" si="75"/>
        <v>#REF!</v>
      </c>
      <c r="J130" s="49" t="e">
        <f t="shared" si="75"/>
        <v>#REF!</v>
      </c>
      <c r="K130" s="49" t="e">
        <f t="shared" si="75"/>
        <v>#REF!</v>
      </c>
      <c r="L130" s="49" t="str">
        <f t="shared" si="67"/>
        <v xml:space="preserve"> </v>
      </c>
      <c r="M130" s="49" t="str">
        <f t="shared" si="72"/>
        <v xml:space="preserve"> </v>
      </c>
    </row>
    <row r="131" spans="1:13" ht="18.75" x14ac:dyDescent="0.3">
      <c r="B131" s="36">
        <v>13210</v>
      </c>
      <c r="C131" s="26" t="s">
        <v>11</v>
      </c>
      <c r="D131" s="66"/>
      <c r="E131" s="204"/>
      <c r="F131" s="204" t="e">
        <f>SUMIF(#REF!,B131,#REF!)</f>
        <v>#REF!</v>
      </c>
      <c r="G131" s="204" t="e">
        <f>SUMIF(#REF!,B131,#REF!)</f>
        <v>#REF!</v>
      </c>
      <c r="H131" s="204" t="e">
        <f>SUMIF(#REF!,B131,#REF!)</f>
        <v>#REF!</v>
      </c>
      <c r="I131" s="27" t="e">
        <f>F131+G131+H131</f>
        <v>#REF!</v>
      </c>
      <c r="J131" s="28" t="e">
        <f>E131-I131</f>
        <v>#REF!</v>
      </c>
      <c r="K131" s="20" t="e">
        <f>D131-I131</f>
        <v>#REF!</v>
      </c>
      <c r="L131" s="28" t="str">
        <f t="shared" si="67"/>
        <v xml:space="preserve"> </v>
      </c>
      <c r="M131" s="20" t="str">
        <f t="shared" si="72"/>
        <v xml:space="preserve"> </v>
      </c>
    </row>
    <row r="132" spans="1:13" ht="18.75" x14ac:dyDescent="0.3">
      <c r="B132" s="36">
        <v>13220</v>
      </c>
      <c r="C132" s="26" t="s">
        <v>12</v>
      </c>
      <c r="D132" s="66"/>
      <c r="E132" s="204"/>
      <c r="F132" s="204" t="e">
        <f>SUMIF(#REF!,B132,#REF!)</f>
        <v>#REF!</v>
      </c>
      <c r="G132" s="204" t="e">
        <f>SUMIF(#REF!,B132,#REF!)</f>
        <v>#REF!</v>
      </c>
      <c r="H132" s="204" t="e">
        <f>SUMIF(#REF!,B132,#REF!)</f>
        <v>#REF!</v>
      </c>
      <c r="I132" s="27" t="e">
        <f>F132+G132+H132</f>
        <v>#REF!</v>
      </c>
      <c r="J132" s="28" t="e">
        <f>E132-I132</f>
        <v>#REF!</v>
      </c>
      <c r="K132" s="20" t="e">
        <f>D132-I132</f>
        <v>#REF!</v>
      </c>
      <c r="L132" s="28" t="str">
        <f t="shared" si="67"/>
        <v xml:space="preserve"> </v>
      </c>
      <c r="M132" s="20" t="str">
        <f t="shared" si="72"/>
        <v xml:space="preserve"> </v>
      </c>
    </row>
    <row r="133" spans="1:13" ht="18.75" x14ac:dyDescent="0.3">
      <c r="B133" s="36">
        <v>13230</v>
      </c>
      <c r="C133" s="26" t="s">
        <v>13</v>
      </c>
      <c r="D133" s="66"/>
      <c r="E133" s="204"/>
      <c r="F133" s="204" t="e">
        <f>SUMIF(#REF!,B133,#REF!)</f>
        <v>#REF!</v>
      </c>
      <c r="G133" s="204" t="e">
        <f>SUMIF(#REF!,B133,#REF!)</f>
        <v>#REF!</v>
      </c>
      <c r="H133" s="204" t="e">
        <f>SUMIF(#REF!,B133,#REF!)</f>
        <v>#REF!</v>
      </c>
      <c r="I133" s="27" t="e">
        <f>F133+G133+H133</f>
        <v>#REF!</v>
      </c>
      <c r="J133" s="28" t="e">
        <f>E133-I133</f>
        <v>#REF!</v>
      </c>
      <c r="K133" s="20" t="e">
        <f>D133-I133</f>
        <v>#REF!</v>
      </c>
      <c r="L133" s="28" t="str">
        <f t="shared" si="67"/>
        <v xml:space="preserve"> </v>
      </c>
      <c r="M133" s="20" t="str">
        <f t="shared" si="72"/>
        <v xml:space="preserve"> </v>
      </c>
    </row>
    <row r="134" spans="1:13" ht="18.75" x14ac:dyDescent="0.3">
      <c r="B134" s="29"/>
      <c r="C134" s="29" t="s">
        <v>18</v>
      </c>
      <c r="D134" s="38">
        <f t="shared" ref="D134:I134" si="76">D72+D74+D130</f>
        <v>0</v>
      </c>
      <c r="E134" s="38">
        <f t="shared" si="76"/>
        <v>0</v>
      </c>
      <c r="F134" s="38" t="e">
        <f t="shared" si="76"/>
        <v>#REF!</v>
      </c>
      <c r="G134" s="38" t="e">
        <f t="shared" si="76"/>
        <v>#REF!</v>
      </c>
      <c r="H134" s="38" t="e">
        <f t="shared" si="76"/>
        <v>#REF!</v>
      </c>
      <c r="I134" s="38" t="e">
        <f t="shared" si="76"/>
        <v>#REF!</v>
      </c>
      <c r="J134" s="38" t="e">
        <f>J72+J74+J132</f>
        <v>#REF!</v>
      </c>
      <c r="K134" s="38" t="e">
        <f>K72+K74+K132</f>
        <v>#REF!</v>
      </c>
      <c r="L134" s="30" t="str">
        <f t="shared" si="67"/>
        <v xml:space="preserve"> </v>
      </c>
      <c r="M134" s="30" t="str">
        <f t="shared" si="72"/>
        <v xml:space="preserve"> </v>
      </c>
    </row>
    <row r="136" spans="1:13" ht="13.5" thickBot="1" x14ac:dyDescent="0.25"/>
    <row r="137" spans="1:13" ht="20.25" x14ac:dyDescent="0.3">
      <c r="B137" s="274" t="e">
        <f>#REF!</f>
        <v>#REF!</v>
      </c>
      <c r="C137" s="275"/>
      <c r="D137" s="275"/>
      <c r="E137" s="275"/>
      <c r="F137" s="275"/>
      <c r="G137" s="275"/>
      <c r="H137" s="275"/>
      <c r="I137" s="275"/>
      <c r="J137" s="275"/>
      <c r="K137" s="275"/>
      <c r="L137" s="275"/>
      <c r="M137" s="276"/>
    </row>
    <row r="138" spans="1:13" ht="21" thickBot="1" x14ac:dyDescent="0.35">
      <c r="B138" s="5"/>
      <c r="C138" s="6"/>
      <c r="D138" s="66">
        <f>D142-78027.33</f>
        <v>-78027.33</v>
      </c>
      <c r="E138" s="128"/>
      <c r="F138" s="6"/>
      <c r="G138" s="7"/>
      <c r="H138" s="7"/>
      <c r="I138" s="7"/>
      <c r="J138" s="8"/>
      <c r="K138" s="9"/>
      <c r="L138" s="9"/>
      <c r="M138" s="131"/>
    </row>
    <row r="139" spans="1:13" s="11" customFormat="1" ht="113.25" thickBot="1" x14ac:dyDescent="0.25">
      <c r="A139" s="12"/>
      <c r="B139" s="41" t="s">
        <v>34</v>
      </c>
      <c r="C139" s="42" t="s">
        <v>14</v>
      </c>
      <c r="D139" s="44" t="s">
        <v>185</v>
      </c>
      <c r="E139" s="43" t="s">
        <v>115</v>
      </c>
      <c r="F139" s="43" t="s">
        <v>73</v>
      </c>
      <c r="G139" s="44" t="s">
        <v>74</v>
      </c>
      <c r="H139" s="44" t="s">
        <v>79</v>
      </c>
      <c r="I139" s="43" t="s">
        <v>75</v>
      </c>
      <c r="J139" s="43" t="s">
        <v>76</v>
      </c>
      <c r="K139" s="43" t="s">
        <v>116</v>
      </c>
      <c r="L139" s="43" t="s">
        <v>77</v>
      </c>
      <c r="M139" s="45" t="s">
        <v>80</v>
      </c>
    </row>
    <row r="140" spans="1:13" ht="18.75" x14ac:dyDescent="0.3">
      <c r="B140" s="132">
        <v>1110</v>
      </c>
      <c r="C140" s="47" t="s">
        <v>1</v>
      </c>
      <c r="D140" s="48"/>
      <c r="E140" s="48"/>
      <c r="F140" s="13"/>
      <c r="G140" s="13"/>
      <c r="H140" s="67"/>
      <c r="I140" s="13">
        <f>F140+G140+H140</f>
        <v>0</v>
      </c>
      <c r="J140" s="13">
        <f>E140-(F140+G140+H140)</f>
        <v>0</v>
      </c>
      <c r="K140" s="13">
        <f>SUM(D140-F140-G140-H140)</f>
        <v>0</v>
      </c>
      <c r="L140" s="13" t="str">
        <f>IF(E140&gt;0,SUM(H140*100/E140)," ")</f>
        <v xml:space="preserve"> </v>
      </c>
      <c r="M140" s="133" t="str">
        <f>IF(D140&gt;0,SUM(H140*100/D140)," ")</f>
        <v xml:space="preserve"> </v>
      </c>
    </row>
    <row r="141" spans="1:13" ht="20.25" x14ac:dyDescent="0.3">
      <c r="B141" s="134"/>
      <c r="C141" s="57"/>
      <c r="D141" s="58"/>
      <c r="E141" s="59"/>
      <c r="F141" s="60"/>
      <c r="G141" s="61"/>
      <c r="H141" s="62"/>
      <c r="I141" s="63"/>
      <c r="J141" s="64"/>
      <c r="K141" s="65"/>
      <c r="L141" s="65" t="str">
        <f t="shared" ref="L141:L152" si="77">IF(E141&gt;0,SUM(H141*100/E141)," ")</f>
        <v xml:space="preserve"> </v>
      </c>
      <c r="M141" s="135" t="str">
        <f>IF(D141&gt;0,SUM(H141*100/D141)," ")</f>
        <v xml:space="preserve"> </v>
      </c>
    </row>
    <row r="142" spans="1:13" s="12" customFormat="1" ht="33.75" customHeight="1" x14ac:dyDescent="0.3">
      <c r="B142" s="136" t="s">
        <v>5</v>
      </c>
      <c r="C142" s="39" t="s">
        <v>66</v>
      </c>
      <c r="D142" s="203">
        <f t="shared" ref="D142:K142" si="78">D143+D148+D152+D159+D165+D171+D174+D176+D178+D183+D188+D193+D195</f>
        <v>0</v>
      </c>
      <c r="E142" s="203">
        <f t="shared" si="78"/>
        <v>0</v>
      </c>
      <c r="F142" s="203" t="e">
        <f t="shared" si="78"/>
        <v>#REF!</v>
      </c>
      <c r="G142" s="203" t="e">
        <f t="shared" si="78"/>
        <v>#REF!</v>
      </c>
      <c r="H142" s="203" t="e">
        <f t="shared" si="78"/>
        <v>#REF!</v>
      </c>
      <c r="I142" s="203" t="e">
        <f t="shared" si="78"/>
        <v>#REF!</v>
      </c>
      <c r="J142" s="203" t="e">
        <f t="shared" si="78"/>
        <v>#REF!</v>
      </c>
      <c r="K142" s="203" t="e">
        <f t="shared" si="78"/>
        <v>#REF!</v>
      </c>
      <c r="L142" s="49" t="str">
        <f t="shared" si="77"/>
        <v xml:space="preserve"> </v>
      </c>
      <c r="M142" s="137" t="str">
        <f>IF(D142&gt;0,SUM(H142*100/D142)," ")</f>
        <v xml:space="preserve"> </v>
      </c>
    </row>
    <row r="143" spans="1:13" s="12" customFormat="1" ht="18.75" x14ac:dyDescent="0.3">
      <c r="B143" s="189">
        <v>1310</v>
      </c>
      <c r="C143" s="190" t="s">
        <v>117</v>
      </c>
      <c r="D143" s="191">
        <f>SUM(D144:D147)</f>
        <v>0</v>
      </c>
      <c r="E143" s="191">
        <f>SUM(E144:E147)</f>
        <v>0</v>
      </c>
      <c r="F143" s="191" t="e">
        <f t="shared" ref="F143:K143" si="79">SUM(F144:F147)</f>
        <v>#REF!</v>
      </c>
      <c r="G143" s="191" t="e">
        <f t="shared" si="79"/>
        <v>#REF!</v>
      </c>
      <c r="H143" s="191" t="e">
        <f t="shared" si="79"/>
        <v>#REF!</v>
      </c>
      <c r="I143" s="191" t="e">
        <f t="shared" si="79"/>
        <v>#REF!</v>
      </c>
      <c r="J143" s="191" t="e">
        <f t="shared" si="79"/>
        <v>#REF!</v>
      </c>
      <c r="K143" s="191" t="e">
        <f t="shared" si="79"/>
        <v>#REF!</v>
      </c>
      <c r="L143" s="192" t="str">
        <f t="shared" si="77"/>
        <v xml:space="preserve"> </v>
      </c>
      <c r="M143" s="193" t="str">
        <f t="shared" ref="M143:M152" si="80">IF(D143&gt;0,SUM(H143*100/D143)," ")</f>
        <v xml:space="preserve"> </v>
      </c>
    </row>
    <row r="144" spans="1:13" ht="18.75" x14ac:dyDescent="0.3">
      <c r="B144" s="21">
        <v>13130</v>
      </c>
      <c r="C144" s="194" t="s">
        <v>15</v>
      </c>
      <c r="D144" s="66"/>
      <c r="E144" s="204"/>
      <c r="F144" s="17" t="e">
        <f>SUMIF(#REF!,B144,#REF!)</f>
        <v>#REF!</v>
      </c>
      <c r="G144" s="16" t="e">
        <f>SUMIF(#REF!,B144,#REF!)</f>
        <v>#REF!</v>
      </c>
      <c r="H144" s="18" t="e">
        <f>SUMIF(#REF!,B144,#REF!)</f>
        <v>#REF!</v>
      </c>
      <c r="I144" s="19" t="e">
        <f>F144+G144+H144</f>
        <v>#REF!</v>
      </c>
      <c r="J144" s="20" t="e">
        <f>SUM(E144-F144-G144-H144)</f>
        <v>#REF!</v>
      </c>
      <c r="K144" s="20" t="e">
        <f>SUM(D144-F144-G144-H144)</f>
        <v>#REF!</v>
      </c>
      <c r="L144" s="20" t="str">
        <f t="shared" si="77"/>
        <v xml:space="preserve"> </v>
      </c>
      <c r="M144" s="135" t="str">
        <f t="shared" si="80"/>
        <v xml:space="preserve"> </v>
      </c>
    </row>
    <row r="145" spans="2:13" ht="18.75" x14ac:dyDescent="0.3">
      <c r="B145" s="15">
        <v>13140</v>
      </c>
      <c r="C145" s="35" t="s">
        <v>4</v>
      </c>
      <c r="D145" s="204"/>
      <c r="E145" s="204"/>
      <c r="F145" s="17" t="e">
        <f>SUMIF(#REF!,B145,#REF!)</f>
        <v>#REF!</v>
      </c>
      <c r="G145" s="16" t="e">
        <f>SUMIF(#REF!,B145,#REF!)</f>
        <v>#REF!</v>
      </c>
      <c r="H145" s="18" t="e">
        <f>SUMIF(#REF!,B145,#REF!)</f>
        <v>#REF!</v>
      </c>
      <c r="I145" s="19" t="e">
        <f>F145+G145+H145</f>
        <v>#REF!</v>
      </c>
      <c r="J145" s="20" t="e">
        <f>SUM(E145-F145-G145-H145)</f>
        <v>#REF!</v>
      </c>
      <c r="K145" s="20" t="e">
        <f>SUM(D145-F145-G145-H145)</f>
        <v>#REF!</v>
      </c>
      <c r="L145" s="20" t="str">
        <f>IF(E145&gt;0,SUM(H145*100/E145)," ")</f>
        <v xml:space="preserve"> </v>
      </c>
      <c r="M145" s="135" t="str">
        <f>IF(D145&gt;0,SUM(H145*100/D145)," ")</f>
        <v xml:space="preserve"> </v>
      </c>
    </row>
    <row r="146" spans="2:13" ht="18.75" x14ac:dyDescent="0.3">
      <c r="B146" s="15">
        <v>13142</v>
      </c>
      <c r="C146" s="35" t="s">
        <v>33</v>
      </c>
      <c r="D146" s="204"/>
      <c r="E146" s="204"/>
      <c r="F146" s="17" t="e">
        <f>SUMIF(#REF!,B146,#REF!)</f>
        <v>#REF!</v>
      </c>
      <c r="G146" s="16" t="e">
        <f>SUMIF(#REF!,B146,#REF!)</f>
        <v>#REF!</v>
      </c>
      <c r="H146" s="18" t="e">
        <f>SUMIF(#REF!,B146,#REF!)</f>
        <v>#REF!</v>
      </c>
      <c r="I146" s="19" t="e">
        <f>F146+G146+H146</f>
        <v>#REF!</v>
      </c>
      <c r="J146" s="20" t="e">
        <f>SUM(E146-F146-G146-H146)</f>
        <v>#REF!</v>
      </c>
      <c r="K146" s="20" t="e">
        <f>SUM(D146-F146-G146-H146)</f>
        <v>#REF!</v>
      </c>
      <c r="L146" s="20" t="str">
        <f>IF(E146&gt;0,SUM(H146*100/E146)," ")</f>
        <v xml:space="preserve"> </v>
      </c>
      <c r="M146" s="135" t="str">
        <f>IF(D146&gt;0,SUM(H146*100/D146)," ")</f>
        <v xml:space="preserve"> </v>
      </c>
    </row>
    <row r="147" spans="2:13" ht="18.75" x14ac:dyDescent="0.3">
      <c r="B147" s="15">
        <v>13143</v>
      </c>
      <c r="C147" s="35" t="s">
        <v>176</v>
      </c>
      <c r="D147" s="66"/>
      <c r="E147" s="204"/>
      <c r="F147" s="17" t="e">
        <f>SUMIF(#REF!,B147,#REF!)</f>
        <v>#REF!</v>
      </c>
      <c r="G147" s="16" t="e">
        <f>SUMIF(#REF!,B147,#REF!)</f>
        <v>#REF!</v>
      </c>
      <c r="H147" s="18" t="e">
        <f>SUMIF(#REF!,B147,#REF!)</f>
        <v>#REF!</v>
      </c>
      <c r="I147" s="19" t="e">
        <f>F147+G147+H147</f>
        <v>#REF!</v>
      </c>
      <c r="J147" s="20" t="e">
        <f>SUM(E147-F147-G147-H147)</f>
        <v>#REF!</v>
      </c>
      <c r="K147" s="20" t="e">
        <f>SUM(D147-F147-G147-H147)</f>
        <v>#REF!</v>
      </c>
      <c r="L147" s="20" t="str">
        <f>IF(E147&gt;0,SUM(H147*100/E147)," ")</f>
        <v xml:space="preserve"> </v>
      </c>
      <c r="M147" s="135" t="str">
        <f>IF(D147&gt;0,SUM(H147*100/D147)," ")</f>
        <v xml:space="preserve"> </v>
      </c>
    </row>
    <row r="148" spans="2:13" s="12" customFormat="1" ht="18.75" x14ac:dyDescent="0.3">
      <c r="B148" s="189">
        <v>1330</v>
      </c>
      <c r="C148" s="190" t="s">
        <v>118</v>
      </c>
      <c r="D148" s="191">
        <f>SUM(D149:D151)</f>
        <v>0</v>
      </c>
      <c r="E148" s="191">
        <f>SUM(E149:E151)</f>
        <v>0</v>
      </c>
      <c r="F148" s="191" t="e">
        <f t="shared" ref="F148:K148" si="81">SUM(F149:F151)</f>
        <v>#REF!</v>
      </c>
      <c r="G148" s="191" t="e">
        <f t="shared" si="81"/>
        <v>#REF!</v>
      </c>
      <c r="H148" s="191" t="e">
        <f t="shared" si="81"/>
        <v>#REF!</v>
      </c>
      <c r="I148" s="191" t="e">
        <f t="shared" si="81"/>
        <v>#REF!</v>
      </c>
      <c r="J148" s="191" t="e">
        <f t="shared" si="81"/>
        <v>#REF!</v>
      </c>
      <c r="K148" s="191" t="e">
        <f t="shared" si="81"/>
        <v>#REF!</v>
      </c>
      <c r="L148" s="192" t="str">
        <f t="shared" si="77"/>
        <v xml:space="preserve"> </v>
      </c>
      <c r="M148" s="193" t="str">
        <f t="shared" si="80"/>
        <v xml:space="preserve"> </v>
      </c>
    </row>
    <row r="149" spans="2:13" ht="18.75" x14ac:dyDescent="0.3">
      <c r="B149" s="138">
        <v>13310</v>
      </c>
      <c r="C149" s="23" t="s">
        <v>181</v>
      </c>
      <c r="D149" s="204"/>
      <c r="E149" s="204"/>
      <c r="F149" s="17" t="e">
        <f>SUMIF(#REF!,B149,#REF!)</f>
        <v>#REF!</v>
      </c>
      <c r="G149" s="16" t="e">
        <f>SUMIF(#REF!,B149,#REF!)</f>
        <v>#REF!</v>
      </c>
      <c r="H149" s="18" t="e">
        <f>SUMIF(#REF!,B149,#REF!)</f>
        <v>#REF!</v>
      </c>
      <c r="I149" s="19" t="e">
        <f>F149+G149+H149</f>
        <v>#REF!</v>
      </c>
      <c r="J149" s="20" t="e">
        <f>SUM(E149-F149-G149-H149)</f>
        <v>#REF!</v>
      </c>
      <c r="K149" s="20" t="e">
        <f>SUM(D149-F149-G149-H149)</f>
        <v>#REF!</v>
      </c>
      <c r="L149" s="20" t="str">
        <f t="shared" si="77"/>
        <v xml:space="preserve"> </v>
      </c>
      <c r="M149" s="135" t="str">
        <f t="shared" si="80"/>
        <v xml:space="preserve"> </v>
      </c>
    </row>
    <row r="150" spans="2:13" ht="18.75" x14ac:dyDescent="0.3">
      <c r="B150" s="138">
        <v>13320</v>
      </c>
      <c r="C150" s="23" t="s">
        <v>6</v>
      </c>
      <c r="D150" s="204"/>
      <c r="E150" s="204"/>
      <c r="F150" s="17" t="e">
        <f>SUMIF(#REF!,B150,#REF!)</f>
        <v>#REF!</v>
      </c>
      <c r="G150" s="16" t="e">
        <f>SUMIF(#REF!,B150,#REF!)</f>
        <v>#REF!</v>
      </c>
      <c r="H150" s="18" t="e">
        <f>SUMIF(#REF!,B150,#REF!)</f>
        <v>#REF!</v>
      </c>
      <c r="I150" s="19" t="e">
        <f>F150+G150+H150</f>
        <v>#REF!</v>
      </c>
      <c r="J150" s="20" t="e">
        <f>SUM(E150-F150-G150-H150)</f>
        <v>#REF!</v>
      </c>
      <c r="K150" s="20" t="e">
        <f>SUM(D150-F150-G150-H150)</f>
        <v>#REF!</v>
      </c>
      <c r="L150" s="20" t="str">
        <f>IF(E150&gt;0,SUM(H150*100/E150)," ")</f>
        <v xml:space="preserve"> </v>
      </c>
      <c r="M150" s="135" t="str">
        <f>IF(D150&gt;0,SUM(H150*100/D150)," ")</f>
        <v xml:space="preserve"> </v>
      </c>
    </row>
    <row r="151" spans="2:13" ht="18.75" x14ac:dyDescent="0.3">
      <c r="B151" s="138">
        <v>13330</v>
      </c>
      <c r="C151" s="23" t="s">
        <v>179</v>
      </c>
      <c r="D151" s="204"/>
      <c r="E151" s="204"/>
      <c r="F151" s="17" t="e">
        <f>SUMIF(#REF!,B151,#REF!)</f>
        <v>#REF!</v>
      </c>
      <c r="G151" s="16" t="e">
        <f>SUMIF(#REF!,B151,#REF!)</f>
        <v>#REF!</v>
      </c>
      <c r="H151" s="18" t="e">
        <f>SUMIF(#REF!,B151,#REF!)</f>
        <v>#REF!</v>
      </c>
      <c r="I151" s="19" t="e">
        <f>F151+G151+H151</f>
        <v>#REF!</v>
      </c>
      <c r="J151" s="20" t="e">
        <f>SUM(E151-F151-G151-H151)</f>
        <v>#REF!</v>
      </c>
      <c r="K151" s="20" t="e">
        <f>SUM(D151-F151-G151-H151)</f>
        <v>#REF!</v>
      </c>
      <c r="L151" s="20" t="str">
        <f>IF(E151&gt;0,SUM(H151*100/E151)," ")</f>
        <v xml:space="preserve"> </v>
      </c>
      <c r="M151" s="135" t="str">
        <f>IF(D151&gt;0,SUM(H151*100/D151)," ")</f>
        <v xml:space="preserve"> </v>
      </c>
    </row>
    <row r="152" spans="2:13" s="12" customFormat="1" ht="18.75" x14ac:dyDescent="0.3">
      <c r="B152" s="189">
        <v>1340</v>
      </c>
      <c r="C152" s="190" t="s">
        <v>119</v>
      </c>
      <c r="D152" s="191">
        <f>SUM(D153:D158)</f>
        <v>0</v>
      </c>
      <c r="E152" s="191">
        <f>SUM(E153:E158)</f>
        <v>0</v>
      </c>
      <c r="F152" s="191" t="e">
        <f t="shared" ref="F152:K152" si="82">SUM(F153:F158)</f>
        <v>#REF!</v>
      </c>
      <c r="G152" s="191" t="e">
        <f t="shared" si="82"/>
        <v>#REF!</v>
      </c>
      <c r="H152" s="191" t="e">
        <f t="shared" si="82"/>
        <v>#REF!</v>
      </c>
      <c r="I152" s="191" t="e">
        <f t="shared" si="82"/>
        <v>#REF!</v>
      </c>
      <c r="J152" s="191" t="e">
        <f t="shared" si="82"/>
        <v>#REF!</v>
      </c>
      <c r="K152" s="191" t="e">
        <f t="shared" si="82"/>
        <v>#REF!</v>
      </c>
      <c r="L152" s="192" t="str">
        <f t="shared" si="77"/>
        <v xml:space="preserve"> </v>
      </c>
      <c r="M152" s="193" t="str">
        <f t="shared" si="80"/>
        <v xml:space="preserve"> </v>
      </c>
    </row>
    <row r="153" spans="2:13" ht="18.75" x14ac:dyDescent="0.3">
      <c r="B153" s="15">
        <v>13410</v>
      </c>
      <c r="C153" s="23" t="s">
        <v>37</v>
      </c>
      <c r="D153" s="66"/>
      <c r="E153" s="204"/>
      <c r="F153" s="17" t="e">
        <f>SUMIF(#REF!,B153,#REF!)</f>
        <v>#REF!</v>
      </c>
      <c r="G153" s="16" t="e">
        <f>SUMIF(#REF!,B153,#REF!)</f>
        <v>#REF!</v>
      </c>
      <c r="H153" s="18" t="e">
        <f>SUMIF(#REF!,B153,#REF!)</f>
        <v>#REF!</v>
      </c>
      <c r="I153" s="19" t="e">
        <f t="shared" ref="I153:I158" si="83">F153+G153+H153</f>
        <v>#REF!</v>
      </c>
      <c r="J153" s="20" t="e">
        <f t="shared" ref="J153:J158" si="84">SUM(E153-F153-G153-H153)</f>
        <v>#REF!</v>
      </c>
      <c r="K153" s="20" t="e">
        <f t="shared" ref="K153:K158" si="85">SUM(D153-F153-G153-H153)</f>
        <v>#REF!</v>
      </c>
      <c r="L153" s="20" t="str">
        <f t="shared" ref="L153:L177" si="86">IF(E153&gt;0,SUM(H153*100/E153)," ")</f>
        <v xml:space="preserve"> </v>
      </c>
      <c r="M153" s="135" t="str">
        <f>IF(D153&gt;0,SUM(H153*100/D153)," ")</f>
        <v xml:space="preserve"> </v>
      </c>
    </row>
    <row r="154" spans="2:13" ht="18.75" x14ac:dyDescent="0.3">
      <c r="B154" s="15">
        <v>13430</v>
      </c>
      <c r="C154" s="23" t="s">
        <v>38</v>
      </c>
      <c r="D154" s="66"/>
      <c r="E154" s="204"/>
      <c r="F154" s="17" t="e">
        <f>SUMIF(#REF!,B154,#REF!)</f>
        <v>#REF!</v>
      </c>
      <c r="G154" s="16" t="e">
        <f>SUMIF(#REF!,B154,#REF!)</f>
        <v>#REF!</v>
      </c>
      <c r="H154" s="18" t="e">
        <f>SUMIF(#REF!,B154,#REF!)</f>
        <v>#REF!</v>
      </c>
      <c r="I154" s="19" t="e">
        <f t="shared" si="83"/>
        <v>#REF!</v>
      </c>
      <c r="J154" s="20" t="e">
        <f t="shared" si="84"/>
        <v>#REF!</v>
      </c>
      <c r="K154" s="20" t="e">
        <f t="shared" si="85"/>
        <v>#REF!</v>
      </c>
      <c r="L154" s="20" t="str">
        <f t="shared" si="86"/>
        <v xml:space="preserve"> </v>
      </c>
      <c r="M154" s="135" t="str">
        <f t="shared" ref="M154:M174" si="87">IF(D154&gt;0,SUM(H154*100/D154)," ")</f>
        <v xml:space="preserve"> </v>
      </c>
    </row>
    <row r="155" spans="2:13" ht="18.75" x14ac:dyDescent="0.3">
      <c r="B155" s="15">
        <v>13450</v>
      </c>
      <c r="C155" s="23" t="s">
        <v>183</v>
      </c>
      <c r="D155" s="204"/>
      <c r="E155" s="204"/>
      <c r="F155" s="17" t="e">
        <f>SUMIF(#REF!,B155,#REF!)</f>
        <v>#REF!</v>
      </c>
      <c r="G155" s="16" t="e">
        <f>SUMIF(#REF!,B155,#REF!)</f>
        <v>#REF!</v>
      </c>
      <c r="H155" s="18" t="e">
        <f>SUMIF(#REF!,B155,#REF!)</f>
        <v>#REF!</v>
      </c>
      <c r="I155" s="19" t="e">
        <f t="shared" si="83"/>
        <v>#REF!</v>
      </c>
      <c r="J155" s="20" t="e">
        <f t="shared" si="84"/>
        <v>#REF!</v>
      </c>
      <c r="K155" s="20" t="e">
        <f t="shared" si="85"/>
        <v>#REF!</v>
      </c>
      <c r="L155" s="20" t="str">
        <f>IF(E155&gt;0,SUM(H155*100/E155)," ")</f>
        <v xml:space="preserve"> </v>
      </c>
      <c r="M155" s="135" t="str">
        <f>IF(D155&gt;0,SUM(H155*100/D155)," ")</f>
        <v xml:space="preserve"> </v>
      </c>
    </row>
    <row r="156" spans="2:13" ht="18.75" x14ac:dyDescent="0.3">
      <c r="B156" s="15">
        <v>13460</v>
      </c>
      <c r="C156" s="23" t="s">
        <v>178</v>
      </c>
      <c r="D156" s="129"/>
      <c r="E156" s="129"/>
      <c r="F156" s="17" t="e">
        <f>SUMIF(#REF!,B156,#REF!)</f>
        <v>#REF!</v>
      </c>
      <c r="G156" s="16" t="e">
        <f>SUMIF(#REF!,B156,#REF!)</f>
        <v>#REF!</v>
      </c>
      <c r="H156" s="18" t="e">
        <f>SUMIF(#REF!,B156,#REF!)</f>
        <v>#REF!</v>
      </c>
      <c r="I156" s="19" t="e">
        <f t="shared" si="83"/>
        <v>#REF!</v>
      </c>
      <c r="J156" s="20" t="e">
        <f t="shared" si="84"/>
        <v>#REF!</v>
      </c>
      <c r="K156" s="20" t="e">
        <f t="shared" si="85"/>
        <v>#REF!</v>
      </c>
      <c r="L156" s="20" t="str">
        <f t="shared" si="86"/>
        <v xml:space="preserve"> </v>
      </c>
      <c r="M156" s="135" t="str">
        <f>IF(D156&gt;0,SUM(H156*100/D156)," ")</f>
        <v xml:space="preserve"> </v>
      </c>
    </row>
    <row r="157" spans="2:13" ht="18.75" x14ac:dyDescent="0.3">
      <c r="B157" s="15">
        <v>13470</v>
      </c>
      <c r="C157" s="23" t="s">
        <v>137</v>
      </c>
      <c r="D157" s="66"/>
      <c r="E157" s="204"/>
      <c r="F157" s="17" t="e">
        <f>SUMIF(#REF!,B157,#REF!)</f>
        <v>#REF!</v>
      </c>
      <c r="G157" s="16" t="e">
        <f>SUMIF(#REF!,B157,#REF!)</f>
        <v>#REF!</v>
      </c>
      <c r="H157" s="18" t="e">
        <f>SUMIF(#REF!,B157,#REF!)</f>
        <v>#REF!</v>
      </c>
      <c r="I157" s="19" t="e">
        <f t="shared" si="83"/>
        <v>#REF!</v>
      </c>
      <c r="J157" s="20" t="e">
        <f t="shared" si="84"/>
        <v>#REF!</v>
      </c>
      <c r="K157" s="20" t="e">
        <f t="shared" si="85"/>
        <v>#REF!</v>
      </c>
      <c r="L157" s="20" t="str">
        <f t="shared" si="86"/>
        <v xml:space="preserve"> </v>
      </c>
      <c r="M157" s="135" t="str">
        <f t="shared" si="87"/>
        <v xml:space="preserve"> </v>
      </c>
    </row>
    <row r="158" spans="2:13" ht="18.75" x14ac:dyDescent="0.3">
      <c r="B158" s="15">
        <v>13480</v>
      </c>
      <c r="C158" s="23" t="s">
        <v>39</v>
      </c>
      <c r="D158" s="66"/>
      <c r="E158" s="204"/>
      <c r="F158" s="17" t="e">
        <f>SUMIF(#REF!,B158,#REF!)</f>
        <v>#REF!</v>
      </c>
      <c r="G158" s="16" t="e">
        <f>SUMIF(#REF!,B158,#REF!)</f>
        <v>#REF!</v>
      </c>
      <c r="H158" s="18" t="e">
        <f>SUMIF(#REF!,B158,#REF!)</f>
        <v>#REF!</v>
      </c>
      <c r="I158" s="19" t="e">
        <f t="shared" si="83"/>
        <v>#REF!</v>
      </c>
      <c r="J158" s="20" t="e">
        <f t="shared" si="84"/>
        <v>#REF!</v>
      </c>
      <c r="K158" s="20" t="e">
        <f t="shared" si="85"/>
        <v>#REF!</v>
      </c>
      <c r="L158" s="20" t="str">
        <f t="shared" si="86"/>
        <v xml:space="preserve"> </v>
      </c>
      <c r="M158" s="135" t="str">
        <f t="shared" si="87"/>
        <v xml:space="preserve"> </v>
      </c>
    </row>
    <row r="159" spans="2:13" s="12" customFormat="1" ht="18.75" x14ac:dyDescent="0.3">
      <c r="B159" s="189">
        <v>1350</v>
      </c>
      <c r="C159" s="190" t="s">
        <v>120</v>
      </c>
      <c r="D159" s="191">
        <f>SUM(D160:D164)</f>
        <v>0</v>
      </c>
      <c r="E159" s="191">
        <f>SUM(E160:E164)</f>
        <v>0</v>
      </c>
      <c r="F159" s="191" t="e">
        <f t="shared" ref="F159:K159" si="88">SUM(F160:F164)</f>
        <v>#REF!</v>
      </c>
      <c r="G159" s="191" t="e">
        <f t="shared" si="88"/>
        <v>#REF!</v>
      </c>
      <c r="H159" s="191" t="e">
        <f t="shared" si="88"/>
        <v>#REF!</v>
      </c>
      <c r="I159" s="191" t="e">
        <f t="shared" si="88"/>
        <v>#REF!</v>
      </c>
      <c r="J159" s="191" t="e">
        <f t="shared" si="88"/>
        <v>#REF!</v>
      </c>
      <c r="K159" s="191" t="e">
        <f t="shared" si="88"/>
        <v>#REF!</v>
      </c>
      <c r="L159" s="192" t="str">
        <f t="shared" si="86"/>
        <v xml:space="preserve"> </v>
      </c>
      <c r="M159" s="193" t="str">
        <f t="shared" si="87"/>
        <v xml:space="preserve"> </v>
      </c>
    </row>
    <row r="160" spans="2:13" ht="19.5" customHeight="1" x14ac:dyDescent="0.3">
      <c r="B160" s="15">
        <v>13501</v>
      </c>
      <c r="C160" s="24" t="s">
        <v>180</v>
      </c>
      <c r="D160" s="66"/>
      <c r="E160" s="204"/>
      <c r="F160" s="17" t="e">
        <f>SUMIF(#REF!,B160,#REF!)</f>
        <v>#REF!</v>
      </c>
      <c r="G160" s="16" t="e">
        <f>SUMIF(#REF!,B160,#REF!)</f>
        <v>#REF!</v>
      </c>
      <c r="H160" s="18" t="e">
        <f>SUMIF(#REF!,B160,#REF!)</f>
        <v>#REF!</v>
      </c>
      <c r="I160" s="19" t="e">
        <f>F160+G160+H160</f>
        <v>#REF!</v>
      </c>
      <c r="J160" s="20" t="e">
        <f>SUM(E160-F160-G160-H160)</f>
        <v>#REF!</v>
      </c>
      <c r="K160" s="20" t="e">
        <f>SUM(D160-F160-G160-H160)</f>
        <v>#REF!</v>
      </c>
      <c r="L160" s="20" t="str">
        <f t="shared" si="86"/>
        <v xml:space="preserve"> </v>
      </c>
      <c r="M160" s="135" t="str">
        <f t="shared" si="87"/>
        <v xml:space="preserve"> </v>
      </c>
    </row>
    <row r="161" spans="2:13" ht="19.5" customHeight="1" x14ac:dyDescent="0.3">
      <c r="B161" s="15">
        <v>13503</v>
      </c>
      <c r="C161" s="24" t="s">
        <v>2</v>
      </c>
      <c r="D161" s="204"/>
      <c r="E161" s="204"/>
      <c r="F161" s="17" t="e">
        <f>SUMIF(#REF!,B161,#REF!)</f>
        <v>#REF!</v>
      </c>
      <c r="G161" s="16" t="e">
        <f>SUMIF(#REF!,B161,#REF!)</f>
        <v>#REF!</v>
      </c>
      <c r="H161" s="18" t="e">
        <f>SUMIF(#REF!,B161,#REF!)</f>
        <v>#REF!</v>
      </c>
      <c r="I161" s="19" t="e">
        <f>F161+G161+H161</f>
        <v>#REF!</v>
      </c>
      <c r="J161" s="20" t="e">
        <f>SUM(E161-F161-G161-H161)</f>
        <v>#REF!</v>
      </c>
      <c r="K161" s="20" t="e">
        <f>SUM(D161-F161-G161-H161)</f>
        <v>#REF!</v>
      </c>
      <c r="L161" s="20" t="str">
        <f t="shared" si="86"/>
        <v xml:space="preserve"> </v>
      </c>
      <c r="M161" s="135" t="str">
        <f>IF(D161&gt;0,SUM(H161*100/D161)," ")</f>
        <v xml:space="preserve"> </v>
      </c>
    </row>
    <row r="162" spans="2:13" ht="19.5" customHeight="1" x14ac:dyDescent="0.3">
      <c r="B162" s="15">
        <v>13504</v>
      </c>
      <c r="C162" s="24" t="s">
        <v>175</v>
      </c>
      <c r="D162" s="204"/>
      <c r="E162" s="204"/>
      <c r="F162" s="17" t="e">
        <f>SUMIF(#REF!,B162,#REF!)</f>
        <v>#REF!</v>
      </c>
      <c r="G162" s="16" t="e">
        <f>SUMIF(#REF!,B162,#REF!)</f>
        <v>#REF!</v>
      </c>
      <c r="H162" s="18" t="e">
        <f>SUMIF(#REF!,B162,#REF!)</f>
        <v>#REF!</v>
      </c>
      <c r="I162" s="19" t="e">
        <f>F162+G162+H162</f>
        <v>#REF!</v>
      </c>
      <c r="J162" s="20" t="e">
        <f>SUM(E162-F162-G162-H162)</f>
        <v>#REF!</v>
      </c>
      <c r="K162" s="20" t="e">
        <f>SUM(D162-F162-G162-H162)</f>
        <v>#REF!</v>
      </c>
      <c r="L162" s="20" t="str">
        <f t="shared" si="86"/>
        <v xml:space="preserve"> </v>
      </c>
      <c r="M162" s="135" t="str">
        <f>IF(D162&gt;0,SUM(H162*100/D162)," ")</f>
        <v xml:space="preserve"> </v>
      </c>
    </row>
    <row r="163" spans="2:13" ht="19.5" customHeight="1" x14ac:dyDescent="0.3">
      <c r="B163" s="15">
        <v>13505</v>
      </c>
      <c r="C163" s="24" t="s">
        <v>184</v>
      </c>
      <c r="D163" s="204"/>
      <c r="E163" s="204"/>
      <c r="F163" s="17" t="e">
        <f>SUMIF(#REF!,B163,#REF!)</f>
        <v>#REF!</v>
      </c>
      <c r="G163" s="16" t="e">
        <f>SUMIF(#REF!,B163,#REF!)</f>
        <v>#REF!</v>
      </c>
      <c r="H163" s="18" t="e">
        <f>SUMIF(#REF!,B163,#REF!)</f>
        <v>#REF!</v>
      </c>
      <c r="I163" s="19" t="e">
        <f>F163+G163+H163</f>
        <v>#REF!</v>
      </c>
      <c r="J163" s="20" t="e">
        <f>SUM(E163-F163-G163-H163)</f>
        <v>#REF!</v>
      </c>
      <c r="K163" s="20" t="e">
        <f>SUM(D163-F163-G163-H163)</f>
        <v>#REF!</v>
      </c>
      <c r="L163" s="20" t="str">
        <f>IF(E163&gt;0,SUM(H163*100/E163)," ")</f>
        <v xml:space="preserve"> </v>
      </c>
      <c r="M163" s="135" t="str">
        <f>IF(D163&gt;0,SUM(H163*100/D163)," ")</f>
        <v xml:space="preserve"> </v>
      </c>
    </row>
    <row r="164" spans="2:13" ht="19.5" customHeight="1" x14ac:dyDescent="0.3">
      <c r="B164" s="15">
        <v>13509</v>
      </c>
      <c r="C164" s="24" t="s">
        <v>138</v>
      </c>
      <c r="D164" s="204"/>
      <c r="E164" s="204"/>
      <c r="F164" s="17" t="e">
        <f>SUMIF(#REF!,B164,#REF!)</f>
        <v>#REF!</v>
      </c>
      <c r="G164" s="16" t="e">
        <f>SUMIF(#REF!,B164,#REF!)</f>
        <v>#REF!</v>
      </c>
      <c r="H164" s="18" t="e">
        <f>SUMIF(#REF!,B164,#REF!)</f>
        <v>#REF!</v>
      </c>
      <c r="I164" s="19" t="e">
        <f>F164+G164+H164</f>
        <v>#REF!</v>
      </c>
      <c r="J164" s="20" t="e">
        <f>SUM(E164-F164-G164-H164)</f>
        <v>#REF!</v>
      </c>
      <c r="K164" s="20" t="e">
        <f>SUM(D164-F164-G164-H164)</f>
        <v>#REF!</v>
      </c>
      <c r="L164" s="20" t="str">
        <f t="shared" si="86"/>
        <v xml:space="preserve"> </v>
      </c>
      <c r="M164" s="135" t="str">
        <f>IF(D164&gt;0,SUM(H164*100/D164)," ")</f>
        <v xml:space="preserve"> </v>
      </c>
    </row>
    <row r="165" spans="2:13" s="12" customFormat="1" ht="18.75" x14ac:dyDescent="0.3">
      <c r="B165" s="189">
        <v>1360</v>
      </c>
      <c r="C165" s="190" t="s">
        <v>121</v>
      </c>
      <c r="D165" s="191">
        <f>SUM(D166:D170)</f>
        <v>0</v>
      </c>
      <c r="E165" s="191">
        <f>SUM(E166:E170)</f>
        <v>0</v>
      </c>
      <c r="F165" s="191" t="e">
        <f t="shared" ref="F165:K165" si="89">SUM(F166:F170)</f>
        <v>#REF!</v>
      </c>
      <c r="G165" s="191" t="e">
        <f t="shared" si="89"/>
        <v>#REF!</v>
      </c>
      <c r="H165" s="191" t="e">
        <f t="shared" si="89"/>
        <v>#REF!</v>
      </c>
      <c r="I165" s="191" t="e">
        <f t="shared" si="89"/>
        <v>#REF!</v>
      </c>
      <c r="J165" s="191" t="e">
        <f t="shared" si="89"/>
        <v>#REF!</v>
      </c>
      <c r="K165" s="191" t="e">
        <f t="shared" si="89"/>
        <v>#REF!</v>
      </c>
      <c r="L165" s="192" t="str">
        <f t="shared" si="86"/>
        <v xml:space="preserve"> </v>
      </c>
      <c r="M165" s="193" t="str">
        <f t="shared" si="87"/>
        <v xml:space="preserve"> </v>
      </c>
    </row>
    <row r="166" spans="2:13" ht="18.75" x14ac:dyDescent="0.3">
      <c r="B166" s="15">
        <v>13610</v>
      </c>
      <c r="C166" s="24" t="s">
        <v>7</v>
      </c>
      <c r="D166" s="66"/>
      <c r="E166" s="204"/>
      <c r="F166" s="17" t="e">
        <f>SUMIF(#REF!,B166,#REF!)</f>
        <v>#REF!</v>
      </c>
      <c r="G166" s="16" t="e">
        <f>SUMIF(#REF!,B166,#REF!)</f>
        <v>#REF!</v>
      </c>
      <c r="H166" s="18" t="e">
        <f>SUMIF(#REF!,B166,#REF!)</f>
        <v>#REF!</v>
      </c>
      <c r="I166" s="19" t="e">
        <f>F166+G166+H166</f>
        <v>#REF!</v>
      </c>
      <c r="J166" s="20" t="e">
        <f>SUM(E166-F166-G166-H166)</f>
        <v>#REF!</v>
      </c>
      <c r="K166" s="20" t="e">
        <f>SUM(D166-F166-G166-H166)</f>
        <v>#REF!</v>
      </c>
      <c r="L166" s="20" t="str">
        <f t="shared" si="86"/>
        <v xml:space="preserve"> </v>
      </c>
      <c r="M166" s="135" t="str">
        <f t="shared" si="87"/>
        <v xml:space="preserve"> </v>
      </c>
    </row>
    <row r="167" spans="2:13" ht="18.75" x14ac:dyDescent="0.3">
      <c r="B167" s="15">
        <v>13620</v>
      </c>
      <c r="C167" s="24" t="s">
        <v>177</v>
      </c>
      <c r="D167" s="204"/>
      <c r="E167" s="204"/>
      <c r="F167" s="17" t="e">
        <f>SUMIF(#REF!,B167,#REF!)</f>
        <v>#REF!</v>
      </c>
      <c r="G167" s="16" t="e">
        <f>SUMIF(#REF!,B167,#REF!)</f>
        <v>#REF!</v>
      </c>
      <c r="H167" s="18" t="e">
        <f>SUMIF(#REF!,B167,#REF!)</f>
        <v>#REF!</v>
      </c>
      <c r="I167" s="19" t="e">
        <f>F167+G167+H167</f>
        <v>#REF!</v>
      </c>
      <c r="J167" s="20" t="e">
        <f>SUM(E167-F167-G167-H167)</f>
        <v>#REF!</v>
      </c>
      <c r="K167" s="20" t="e">
        <f>SUM(D167-F167-G167-H167)</f>
        <v>#REF!</v>
      </c>
      <c r="L167" s="20" t="str">
        <f t="shared" si="86"/>
        <v xml:space="preserve"> </v>
      </c>
      <c r="M167" s="135" t="str">
        <f>IF(D167&gt;0,SUM(H167*100/D167)," ")</f>
        <v xml:space="preserve"> </v>
      </c>
    </row>
    <row r="168" spans="2:13" ht="18.75" x14ac:dyDescent="0.3">
      <c r="B168" s="15">
        <v>13640</v>
      </c>
      <c r="C168" s="24" t="s">
        <v>19</v>
      </c>
      <c r="D168" s="204"/>
      <c r="E168" s="204"/>
      <c r="F168" s="17" t="e">
        <f>SUMIF(#REF!,B168,#REF!)</f>
        <v>#REF!</v>
      </c>
      <c r="G168" s="16" t="e">
        <f>SUMIF(#REF!,B168,#REF!)</f>
        <v>#REF!</v>
      </c>
      <c r="H168" s="18" t="e">
        <f>SUMIF(#REF!,B168,#REF!)</f>
        <v>#REF!</v>
      </c>
      <c r="I168" s="19" t="e">
        <f>F168+G168+H168</f>
        <v>#REF!</v>
      </c>
      <c r="J168" s="20" t="e">
        <f>SUM(E168-F168-G168-H168)</f>
        <v>#REF!</v>
      </c>
      <c r="K168" s="20" t="e">
        <f>SUM(D168-F168-G168-H168)</f>
        <v>#REF!</v>
      </c>
      <c r="L168" s="20" t="str">
        <f t="shared" si="86"/>
        <v xml:space="preserve"> </v>
      </c>
      <c r="M168" s="135" t="str">
        <f>IF(D168&gt;0,SUM(H168*100/D168)," ")</f>
        <v xml:space="preserve"> </v>
      </c>
    </row>
    <row r="169" spans="2:13" ht="18.75" x14ac:dyDescent="0.3">
      <c r="B169" s="15">
        <v>13650</v>
      </c>
      <c r="C169" s="24" t="s">
        <v>28</v>
      </c>
      <c r="D169" s="204"/>
      <c r="E169" s="204"/>
      <c r="F169" s="17" t="e">
        <f>SUMIF(#REF!,B169,#REF!)</f>
        <v>#REF!</v>
      </c>
      <c r="G169" s="16" t="e">
        <f>SUMIF(#REF!,B169,#REF!)</f>
        <v>#REF!</v>
      </c>
      <c r="H169" s="18" t="e">
        <f>SUMIF(#REF!,B169,#REF!)</f>
        <v>#REF!</v>
      </c>
      <c r="I169" s="19" t="e">
        <f>F169+G169+H169</f>
        <v>#REF!</v>
      </c>
      <c r="J169" s="20" t="e">
        <f>SUM(E169-F169-G169-H169)</f>
        <v>#REF!</v>
      </c>
      <c r="K169" s="20" t="e">
        <f>SUM(D169-F169-G169-H169)</f>
        <v>#REF!</v>
      </c>
      <c r="L169" s="20" t="str">
        <f>IF(E169&gt;0,SUM(H169*100/E169)," ")</f>
        <v xml:space="preserve"> </v>
      </c>
      <c r="M169" s="135" t="str">
        <f>IF(D169&gt;0,SUM(H169*100/D169)," ")</f>
        <v xml:space="preserve"> </v>
      </c>
    </row>
    <row r="170" spans="2:13" ht="18.75" x14ac:dyDescent="0.3">
      <c r="B170" s="15">
        <v>13660</v>
      </c>
      <c r="C170" s="24" t="s">
        <v>16</v>
      </c>
      <c r="D170" s="66"/>
      <c r="E170" s="204"/>
      <c r="F170" s="17" t="e">
        <f>SUMIF(#REF!,B170,#REF!)</f>
        <v>#REF!</v>
      </c>
      <c r="G170" s="16" t="e">
        <f>SUMIF(#REF!,B170,#REF!)</f>
        <v>#REF!</v>
      </c>
      <c r="H170" s="18" t="e">
        <f>SUMIF(#REF!,B170,#REF!)</f>
        <v>#REF!</v>
      </c>
      <c r="I170" s="19" t="e">
        <f>F170+G170+H170</f>
        <v>#REF!</v>
      </c>
      <c r="J170" s="20" t="e">
        <f>SUM(E170-F170-G170-H170)</f>
        <v>#REF!</v>
      </c>
      <c r="K170" s="20" t="e">
        <f>SUM(D170-F170-G170-H170)</f>
        <v>#REF!</v>
      </c>
      <c r="L170" s="20" t="str">
        <f t="shared" si="86"/>
        <v xml:space="preserve"> </v>
      </c>
      <c r="M170" s="135" t="str">
        <f t="shared" si="87"/>
        <v xml:space="preserve"> </v>
      </c>
    </row>
    <row r="171" spans="2:13" s="12" customFormat="1" ht="18.75" x14ac:dyDescent="0.3">
      <c r="B171" s="189">
        <v>1370</v>
      </c>
      <c r="C171" s="190" t="s">
        <v>122</v>
      </c>
      <c r="D171" s="191">
        <f>SUM(D172:D173)</f>
        <v>0</v>
      </c>
      <c r="E171" s="191">
        <f>SUM(E172:E173)</f>
        <v>0</v>
      </c>
      <c r="F171" s="191" t="e">
        <f t="shared" ref="F171:K171" si="90">SUM(F172:F173)</f>
        <v>#REF!</v>
      </c>
      <c r="G171" s="191" t="e">
        <f t="shared" si="90"/>
        <v>#REF!</v>
      </c>
      <c r="H171" s="191" t="e">
        <f t="shared" si="90"/>
        <v>#REF!</v>
      </c>
      <c r="I171" s="191" t="e">
        <f t="shared" si="90"/>
        <v>#REF!</v>
      </c>
      <c r="J171" s="191" t="e">
        <f t="shared" si="90"/>
        <v>#REF!</v>
      </c>
      <c r="K171" s="191" t="e">
        <f t="shared" si="90"/>
        <v>#REF!</v>
      </c>
      <c r="L171" s="192" t="str">
        <f t="shared" si="86"/>
        <v xml:space="preserve"> </v>
      </c>
      <c r="M171" s="193" t="str">
        <f t="shared" si="87"/>
        <v xml:space="preserve"> </v>
      </c>
    </row>
    <row r="172" spans="2:13" ht="18.75" x14ac:dyDescent="0.3">
      <c r="B172" s="15">
        <v>13780</v>
      </c>
      <c r="C172" s="24" t="s">
        <v>0</v>
      </c>
      <c r="D172" s="66"/>
      <c r="E172" s="204"/>
      <c r="F172" s="17" t="e">
        <f>SUMIF(#REF!,B172,#REF!)</f>
        <v>#REF!</v>
      </c>
      <c r="G172" s="16" t="e">
        <f>SUMIF(#REF!,B172,#REF!)</f>
        <v>#REF!</v>
      </c>
      <c r="H172" s="18" t="e">
        <f>SUMIF(#REF!,B172,#REF!)</f>
        <v>#REF!</v>
      </c>
      <c r="I172" s="19" t="e">
        <f>F172+G172+H172</f>
        <v>#REF!</v>
      </c>
      <c r="J172" s="20" t="e">
        <f>SUM(E172-F172-G172-H172)</f>
        <v>#REF!</v>
      </c>
      <c r="K172" s="20" t="e">
        <f>SUM(D172-F172-G172-H172)</f>
        <v>#REF!</v>
      </c>
      <c r="L172" s="20" t="str">
        <f t="shared" si="86"/>
        <v xml:space="preserve"> </v>
      </c>
      <c r="M172" s="135" t="str">
        <f t="shared" si="87"/>
        <v xml:space="preserve"> </v>
      </c>
    </row>
    <row r="173" spans="2:13" ht="18.75" x14ac:dyDescent="0.3">
      <c r="B173" s="15">
        <v>13790</v>
      </c>
      <c r="C173" s="24" t="s">
        <v>32</v>
      </c>
      <c r="D173" s="66"/>
      <c r="E173" s="204"/>
      <c r="F173" s="17" t="e">
        <f>SUMIF(#REF!,B173,#REF!)</f>
        <v>#REF!</v>
      </c>
      <c r="G173" s="16" t="e">
        <f>SUMIF(#REF!,B173,#REF!)</f>
        <v>#REF!</v>
      </c>
      <c r="H173" s="18" t="e">
        <f>SUMIF(#REF!,B173,#REF!)</f>
        <v>#REF!</v>
      </c>
      <c r="I173" s="19" t="e">
        <f>F173+G173+H173</f>
        <v>#REF!</v>
      </c>
      <c r="J173" s="20" t="e">
        <f>SUM(E173-F173-G173-H173)</f>
        <v>#REF!</v>
      </c>
      <c r="K173" s="20" t="e">
        <f>SUM(D173-F173-G173-H173)</f>
        <v>#REF!</v>
      </c>
      <c r="L173" s="20" t="str">
        <f t="shared" si="86"/>
        <v xml:space="preserve"> </v>
      </c>
      <c r="M173" s="135" t="str">
        <f>IF(D173&gt;0,SUM(H173*100/D173)," ")</f>
        <v xml:space="preserve"> </v>
      </c>
    </row>
    <row r="174" spans="2:13" s="12" customFormat="1" ht="18.75" x14ac:dyDescent="0.3">
      <c r="B174" s="189">
        <v>1380</v>
      </c>
      <c r="C174" s="190" t="s">
        <v>123</v>
      </c>
      <c r="D174" s="191">
        <f>SUM(D175:D175)</f>
        <v>0</v>
      </c>
      <c r="E174" s="191">
        <f>SUM(E175:E175)</f>
        <v>0</v>
      </c>
      <c r="F174" s="191" t="e">
        <f t="shared" ref="F174:K174" si="91">SUM(F175:F175)</f>
        <v>#REF!</v>
      </c>
      <c r="G174" s="191" t="e">
        <f t="shared" si="91"/>
        <v>#REF!</v>
      </c>
      <c r="H174" s="191" t="e">
        <f t="shared" si="91"/>
        <v>#REF!</v>
      </c>
      <c r="I174" s="191" t="e">
        <f t="shared" si="91"/>
        <v>#REF!</v>
      </c>
      <c r="J174" s="191" t="e">
        <f t="shared" si="91"/>
        <v>#REF!</v>
      </c>
      <c r="K174" s="191" t="e">
        <f t="shared" si="91"/>
        <v>#REF!</v>
      </c>
      <c r="L174" s="192" t="str">
        <f t="shared" si="86"/>
        <v xml:space="preserve"> </v>
      </c>
      <c r="M174" s="193" t="str">
        <f t="shared" si="87"/>
        <v xml:space="preserve"> </v>
      </c>
    </row>
    <row r="175" spans="2:13" ht="18.75" x14ac:dyDescent="0.3">
      <c r="B175" s="15">
        <v>13851</v>
      </c>
      <c r="C175" s="24" t="s">
        <v>83</v>
      </c>
      <c r="D175" s="66"/>
      <c r="E175" s="204"/>
      <c r="F175" s="17" t="e">
        <f>SUMIF(#REF!,B175,#REF!)</f>
        <v>#REF!</v>
      </c>
      <c r="G175" s="16" t="e">
        <f>SUMIF(#REF!,B175,#REF!)</f>
        <v>#REF!</v>
      </c>
      <c r="H175" s="18" t="e">
        <f>SUMIF(#REF!,B175,#REF!)</f>
        <v>#REF!</v>
      </c>
      <c r="I175" s="19" t="e">
        <f>F175+G175+H175</f>
        <v>#REF!</v>
      </c>
      <c r="J175" s="20" t="e">
        <f>SUM(E175-F175-G175-H175)</f>
        <v>#REF!</v>
      </c>
      <c r="K175" s="20" t="e">
        <f>SUM(D175-F175-G175-H175)</f>
        <v>#REF!</v>
      </c>
      <c r="L175" s="20" t="str">
        <f t="shared" si="86"/>
        <v xml:space="preserve"> </v>
      </c>
      <c r="M175" s="135" t="str">
        <f>IF(D175&gt;0,SUM(H175*100/D175)," ")</f>
        <v xml:space="preserve"> </v>
      </c>
    </row>
    <row r="176" spans="2:13" s="12" customFormat="1" ht="18.75" x14ac:dyDescent="0.3">
      <c r="B176" s="189">
        <v>1390</v>
      </c>
      <c r="C176" s="190" t="s">
        <v>127</v>
      </c>
      <c r="D176" s="191">
        <f>SUM(D177:D177)</f>
        <v>0</v>
      </c>
      <c r="E176" s="191">
        <f>SUM(E177:E177)</f>
        <v>0</v>
      </c>
      <c r="F176" s="191" t="e">
        <f t="shared" ref="F176:K176" si="92">SUM(F177:F177)</f>
        <v>#REF!</v>
      </c>
      <c r="G176" s="191" t="e">
        <f t="shared" si="92"/>
        <v>#REF!</v>
      </c>
      <c r="H176" s="191" t="e">
        <f t="shared" si="92"/>
        <v>#REF!</v>
      </c>
      <c r="I176" s="191" t="e">
        <f t="shared" si="92"/>
        <v>#REF!</v>
      </c>
      <c r="J176" s="191" t="e">
        <f t="shared" si="92"/>
        <v>#REF!</v>
      </c>
      <c r="K176" s="191" t="e">
        <f t="shared" si="92"/>
        <v>#REF!</v>
      </c>
      <c r="L176" s="192" t="str">
        <f t="shared" si="86"/>
        <v xml:space="preserve"> </v>
      </c>
      <c r="M176" s="193" t="str">
        <f>IF(D176&gt;0,SUM(H176*100/D176)," ")</f>
        <v xml:space="preserve"> </v>
      </c>
    </row>
    <row r="177" spans="2:13" ht="18.75" x14ac:dyDescent="0.3">
      <c r="B177" s="15">
        <v>13918</v>
      </c>
      <c r="C177" s="24" t="s">
        <v>128</v>
      </c>
      <c r="D177" s="66"/>
      <c r="E177" s="204"/>
      <c r="F177" s="17" t="e">
        <f>SUMIF(#REF!,B177,#REF!)</f>
        <v>#REF!</v>
      </c>
      <c r="G177" s="16" t="e">
        <f>SUMIF(#REF!,B177,#REF!)</f>
        <v>#REF!</v>
      </c>
      <c r="H177" s="18" t="e">
        <f>SUMIF(#REF!,B177,#REF!)</f>
        <v>#REF!</v>
      </c>
      <c r="I177" s="19" t="e">
        <f>F177+G177+H177</f>
        <v>#REF!</v>
      </c>
      <c r="J177" s="20" t="e">
        <f>SUM(E177-F177-G177-H177)</f>
        <v>#REF!</v>
      </c>
      <c r="K177" s="20" t="e">
        <f>SUM(D177-F177-G177-H177)</f>
        <v>#REF!</v>
      </c>
      <c r="L177" s="20" t="str">
        <f t="shared" si="86"/>
        <v xml:space="preserve"> </v>
      </c>
      <c r="M177" s="135" t="str">
        <f>IF(D177&gt;0,SUM(H177*100/D177)," ")</f>
        <v xml:space="preserve"> </v>
      </c>
    </row>
    <row r="178" spans="2:13" s="12" customFormat="1" ht="18.75" x14ac:dyDescent="0.3">
      <c r="B178" s="189">
        <v>1395</v>
      </c>
      <c r="C178" s="190" t="s">
        <v>129</v>
      </c>
      <c r="D178" s="191">
        <f>SUM(D179:D182)</f>
        <v>0</v>
      </c>
      <c r="E178" s="191">
        <f>SUM(E179:E182)</f>
        <v>0</v>
      </c>
      <c r="F178" s="191" t="e">
        <f t="shared" ref="F178:M178" si="93">SUM(F179:F182)</f>
        <v>#REF!</v>
      </c>
      <c r="G178" s="191" t="e">
        <f t="shared" si="93"/>
        <v>#REF!</v>
      </c>
      <c r="H178" s="191" t="e">
        <f t="shared" si="93"/>
        <v>#REF!</v>
      </c>
      <c r="I178" s="191" t="e">
        <f t="shared" si="93"/>
        <v>#REF!</v>
      </c>
      <c r="J178" s="191" t="e">
        <f t="shared" si="93"/>
        <v>#REF!</v>
      </c>
      <c r="K178" s="191" t="e">
        <f t="shared" si="93"/>
        <v>#REF!</v>
      </c>
      <c r="L178" s="191">
        <f t="shared" si="93"/>
        <v>0</v>
      </c>
      <c r="M178" s="191">
        <f t="shared" si="93"/>
        <v>0</v>
      </c>
    </row>
    <row r="179" spans="2:13" ht="18.75" x14ac:dyDescent="0.3">
      <c r="B179" s="15">
        <v>13950</v>
      </c>
      <c r="C179" s="24" t="s">
        <v>3</v>
      </c>
      <c r="D179" s="66"/>
      <c r="E179" s="204"/>
      <c r="F179" s="17" t="e">
        <f>SUMIF(#REF!,B179,#REF!)</f>
        <v>#REF!</v>
      </c>
      <c r="G179" s="16" t="e">
        <f>SUMIF(#REF!,B179,#REF!)</f>
        <v>#REF!</v>
      </c>
      <c r="H179" s="18" t="e">
        <f>SUMIF(#REF!,B179,#REF!)</f>
        <v>#REF!</v>
      </c>
      <c r="I179" s="19" t="e">
        <f>F179+G179+H179</f>
        <v>#REF!</v>
      </c>
      <c r="J179" s="20" t="e">
        <f>SUM(E179-F179-G179-H179)</f>
        <v>#REF!</v>
      </c>
      <c r="K179" s="20" t="e">
        <f>SUM(D179-F179-G179-H179)</f>
        <v>#REF!</v>
      </c>
      <c r="L179" s="20" t="str">
        <f>IF(E179&gt;0,SUM(H179*100/E179)," ")</f>
        <v xml:space="preserve"> </v>
      </c>
      <c r="M179" s="135" t="str">
        <f>IF(D179&gt;0,SUM(H179*100/D179)," ")</f>
        <v xml:space="preserve"> </v>
      </c>
    </row>
    <row r="180" spans="2:13" ht="18.75" x14ac:dyDescent="0.3">
      <c r="B180" s="15">
        <v>13951</v>
      </c>
      <c r="C180" s="24" t="s">
        <v>8</v>
      </c>
      <c r="D180" s="204"/>
      <c r="E180" s="204"/>
      <c r="F180" s="17" t="e">
        <f>SUMIF(#REF!,B180,#REF!)</f>
        <v>#REF!</v>
      </c>
      <c r="G180" s="16" t="e">
        <f>SUMIF(#REF!,B180,#REF!)</f>
        <v>#REF!</v>
      </c>
      <c r="H180" s="18" t="e">
        <f>SUMIF(#REF!,B180,#REF!)</f>
        <v>#REF!</v>
      </c>
      <c r="I180" s="19" t="e">
        <f>F180+G180+H180</f>
        <v>#REF!</v>
      </c>
      <c r="J180" s="20" t="e">
        <f>SUM(E180-F180-G180-H180)</f>
        <v>#REF!</v>
      </c>
      <c r="K180" s="20" t="e">
        <f>SUM(D180-F180-G180-H180)</f>
        <v>#REF!</v>
      </c>
      <c r="L180" s="20" t="str">
        <f>IF(E180&gt;0,SUM(H180*100/E180)," ")</f>
        <v xml:space="preserve"> </v>
      </c>
      <c r="M180" s="135" t="str">
        <f>IF(D180&gt;0,SUM(H180*100/D180)," ")</f>
        <v xml:space="preserve"> </v>
      </c>
    </row>
    <row r="181" spans="2:13" ht="18.75" x14ac:dyDescent="0.3">
      <c r="B181" s="15">
        <v>13952</v>
      </c>
      <c r="C181" s="24" t="s">
        <v>192</v>
      </c>
      <c r="D181" s="204"/>
      <c r="E181" s="204"/>
      <c r="F181" s="17" t="e">
        <f>SUMIF(#REF!,B181,#REF!)</f>
        <v>#REF!</v>
      </c>
      <c r="G181" s="16" t="e">
        <f>SUMIF(#REF!,B181,#REF!)</f>
        <v>#REF!</v>
      </c>
      <c r="H181" s="18" t="e">
        <f>SUMIF(#REF!,B181,#REF!)</f>
        <v>#REF!</v>
      </c>
      <c r="I181" s="19" t="e">
        <f>F181+G181+H181</f>
        <v>#REF!</v>
      </c>
      <c r="J181" s="20" t="e">
        <f>SUM(E181-F181-G181-H181)</f>
        <v>#REF!</v>
      </c>
      <c r="K181" s="20" t="e">
        <f>SUM(D181-F181-G181-H181)</f>
        <v>#REF!</v>
      </c>
      <c r="L181" s="20" t="str">
        <f>IF(E181&gt;0,SUM(H181*100/E181)," ")</f>
        <v xml:space="preserve"> </v>
      </c>
      <c r="M181" s="135" t="str">
        <f>IF(D181&gt;0,SUM(H181*100/D181)," ")</f>
        <v xml:space="preserve"> </v>
      </c>
    </row>
    <row r="182" spans="2:13" ht="18.75" x14ac:dyDescent="0.3">
      <c r="B182" s="15">
        <v>13953</v>
      </c>
      <c r="C182" s="24" t="s">
        <v>130</v>
      </c>
      <c r="D182" s="204"/>
      <c r="E182" s="204"/>
      <c r="F182" s="17" t="e">
        <f>SUMIF(#REF!,B182,#REF!)</f>
        <v>#REF!</v>
      </c>
      <c r="G182" s="16" t="e">
        <f>SUMIF(#REF!,B182,#REF!)</f>
        <v>#REF!</v>
      </c>
      <c r="H182" s="18" t="e">
        <f>SUMIF(#REF!,B182,#REF!)</f>
        <v>#REF!</v>
      </c>
      <c r="I182" s="19" t="e">
        <f>F182+G182+H182</f>
        <v>#REF!</v>
      </c>
      <c r="J182" s="20" t="e">
        <f>SUM(E182-F182-G182-H182)</f>
        <v>#REF!</v>
      </c>
      <c r="K182" s="20" t="e">
        <f>SUM(D182-F182-G182-H182)</f>
        <v>#REF!</v>
      </c>
      <c r="L182" s="20" t="str">
        <f>IF(E182&gt;0,SUM(H182*100/E182)," ")</f>
        <v xml:space="preserve"> </v>
      </c>
      <c r="M182" s="135" t="str">
        <f>IF(D182&gt;0,SUM(H182*100/D182)," ")</f>
        <v xml:space="preserve"> </v>
      </c>
    </row>
    <row r="183" spans="2:13" s="12" customFormat="1" ht="18.75" x14ac:dyDescent="0.3">
      <c r="B183" s="189">
        <v>1400</v>
      </c>
      <c r="C183" s="190" t="s">
        <v>124</v>
      </c>
      <c r="D183" s="191">
        <f>SUM(D184:D187)</f>
        <v>0</v>
      </c>
      <c r="E183" s="191">
        <f>SUM(E184:E187)</f>
        <v>0</v>
      </c>
      <c r="F183" s="191" t="e">
        <f t="shared" ref="F183:M183" si="94">SUM(F184:F187)</f>
        <v>#REF!</v>
      </c>
      <c r="G183" s="191" t="e">
        <f t="shared" si="94"/>
        <v>#REF!</v>
      </c>
      <c r="H183" s="191" t="e">
        <f t="shared" si="94"/>
        <v>#REF!</v>
      </c>
      <c r="I183" s="191" t="e">
        <f t="shared" si="94"/>
        <v>#REF!</v>
      </c>
      <c r="J183" s="191" t="e">
        <f t="shared" si="94"/>
        <v>#REF!</v>
      </c>
      <c r="K183" s="191" t="e">
        <f t="shared" si="94"/>
        <v>#REF!</v>
      </c>
      <c r="L183" s="191">
        <f t="shared" si="94"/>
        <v>0</v>
      </c>
      <c r="M183" s="191">
        <f t="shared" si="94"/>
        <v>0</v>
      </c>
    </row>
    <row r="184" spans="2:13" ht="18.75" x14ac:dyDescent="0.3">
      <c r="B184" s="15">
        <v>14010</v>
      </c>
      <c r="C184" s="24" t="s">
        <v>9</v>
      </c>
      <c r="D184" s="66"/>
      <c r="E184" s="204"/>
      <c r="F184" s="17" t="e">
        <f>SUMIF(#REF!,B184,#REF!)</f>
        <v>#REF!</v>
      </c>
      <c r="G184" s="16" t="e">
        <f>SUMIF(#REF!,B184,#REF!)</f>
        <v>#REF!</v>
      </c>
      <c r="H184" s="18" t="e">
        <f>SUMIF(#REF!,B184,#REF!)</f>
        <v>#REF!</v>
      </c>
      <c r="I184" s="19" t="e">
        <f>F184+G184+H184</f>
        <v>#REF!</v>
      </c>
      <c r="J184" s="20" t="e">
        <f>SUM(E184-F184-G184-H184)</f>
        <v>#REF!</v>
      </c>
      <c r="K184" s="20" t="e">
        <f>SUM(D184-F184-G184-H184)</f>
        <v>#REF!</v>
      </c>
      <c r="L184" s="20" t="str">
        <f>IF(E184&gt;0,SUM(H184*100/E184)," ")</f>
        <v xml:space="preserve"> </v>
      </c>
      <c r="M184" s="135" t="str">
        <f>IF(D184&gt;0,SUM(H184*100/D184)," ")</f>
        <v xml:space="preserve"> </v>
      </c>
    </row>
    <row r="185" spans="2:13" ht="18.75" x14ac:dyDescent="0.3">
      <c r="B185" s="15">
        <v>14020</v>
      </c>
      <c r="C185" s="24" t="s">
        <v>135</v>
      </c>
      <c r="D185" s="66"/>
      <c r="E185" s="204"/>
      <c r="F185" s="17" t="e">
        <f>SUMIF(#REF!,B185,#REF!)</f>
        <v>#REF!</v>
      </c>
      <c r="G185" s="16" t="e">
        <f>SUMIF(#REF!,B185,#REF!)</f>
        <v>#REF!</v>
      </c>
      <c r="H185" s="18" t="e">
        <f>SUMIF(#REF!,B185,#REF!)</f>
        <v>#REF!</v>
      </c>
      <c r="I185" s="19" t="e">
        <f>F185+G185+H185</f>
        <v>#REF!</v>
      </c>
      <c r="J185" s="20" t="e">
        <f>SUM(E185-F185-G185-H185)</f>
        <v>#REF!</v>
      </c>
      <c r="K185" s="20" t="e">
        <f>SUM(D185-F185-G185-H185)</f>
        <v>#REF!</v>
      </c>
      <c r="L185" s="20" t="str">
        <f>IF(E185&gt;0,SUM(H185*100/E185)," ")</f>
        <v xml:space="preserve"> </v>
      </c>
      <c r="M185" s="135" t="str">
        <f>IF(D185&gt;0,SUM(H185*100/D185)," ")</f>
        <v xml:space="preserve"> </v>
      </c>
    </row>
    <row r="186" spans="2:13" ht="18.75" x14ac:dyDescent="0.3">
      <c r="B186" s="21">
        <v>14040</v>
      </c>
      <c r="C186" s="205" t="s">
        <v>40</v>
      </c>
      <c r="D186" s="204"/>
      <c r="E186" s="204"/>
      <c r="F186" s="17" t="e">
        <f>SUMIF(#REF!,B186,#REF!)</f>
        <v>#REF!</v>
      </c>
      <c r="G186" s="16" t="e">
        <f>SUMIF(#REF!,B186,#REF!)</f>
        <v>#REF!</v>
      </c>
      <c r="H186" s="18" t="e">
        <f>SUMIF(#REF!,B186,#REF!)</f>
        <v>#REF!</v>
      </c>
      <c r="I186" s="19" t="e">
        <f>F186+G186+H186</f>
        <v>#REF!</v>
      </c>
      <c r="J186" s="20" t="e">
        <f>SUM(E186-F186-G186-H186)</f>
        <v>#REF!</v>
      </c>
      <c r="K186" s="20" t="e">
        <f>SUM(D186-F186-G186-H186)</f>
        <v>#REF!</v>
      </c>
      <c r="L186" s="20" t="str">
        <f>IF(E186&gt;0,SUM(H186*100/E186)," ")</f>
        <v xml:space="preserve"> </v>
      </c>
      <c r="M186" s="135" t="str">
        <f>IF(D186&gt;0,SUM(H186*100/D186)," ")</f>
        <v xml:space="preserve"> </v>
      </c>
    </row>
    <row r="187" spans="2:13" ht="18.75" x14ac:dyDescent="0.3">
      <c r="B187" s="15">
        <v>14050</v>
      </c>
      <c r="C187" s="24" t="s">
        <v>190</v>
      </c>
      <c r="D187" s="66"/>
      <c r="E187" s="204"/>
      <c r="F187" s="17" t="e">
        <f>SUMIF(#REF!,B187,#REF!)</f>
        <v>#REF!</v>
      </c>
      <c r="G187" s="16" t="e">
        <f>SUMIF(#REF!,B187,#REF!)</f>
        <v>#REF!</v>
      </c>
      <c r="H187" s="18" t="e">
        <f>SUMIF(#REF!,B187,#REF!)</f>
        <v>#REF!</v>
      </c>
      <c r="I187" s="19" t="e">
        <f>F187+G187+H187</f>
        <v>#REF!</v>
      </c>
      <c r="J187" s="20" t="e">
        <f>SUM(E187-F187-G187-H187)</f>
        <v>#REF!</v>
      </c>
      <c r="K187" s="20" t="e">
        <f>SUM(D187-F187-G187-H187)</f>
        <v>#REF!</v>
      </c>
      <c r="L187" s="20" t="str">
        <f>IF(E187&gt;0,SUM(H187*100/E187)," ")</f>
        <v xml:space="preserve"> </v>
      </c>
      <c r="M187" s="135" t="str">
        <f>IF(D187&gt;0,SUM(H187*100/D187)," ")</f>
        <v xml:space="preserve"> </v>
      </c>
    </row>
    <row r="188" spans="2:13" s="12" customFormat="1" ht="18.75" x14ac:dyDescent="0.3">
      <c r="B188" s="189">
        <v>1410</v>
      </c>
      <c r="C188" s="190" t="s">
        <v>125</v>
      </c>
      <c r="D188" s="191">
        <f>SUM(D189:D192)</f>
        <v>0</v>
      </c>
      <c r="E188" s="191">
        <f>SUM(E189:E192)</f>
        <v>0</v>
      </c>
      <c r="F188" s="191" t="e">
        <f t="shared" ref="F188:M188" si="95">SUM(F189:F192)</f>
        <v>#REF!</v>
      </c>
      <c r="G188" s="191" t="e">
        <f t="shared" si="95"/>
        <v>#REF!</v>
      </c>
      <c r="H188" s="191" t="e">
        <f t="shared" si="95"/>
        <v>#REF!</v>
      </c>
      <c r="I188" s="191" t="e">
        <f t="shared" si="95"/>
        <v>#REF!</v>
      </c>
      <c r="J188" s="191" t="e">
        <f t="shared" si="95"/>
        <v>#REF!</v>
      </c>
      <c r="K188" s="191" t="e">
        <f t="shared" si="95"/>
        <v>#REF!</v>
      </c>
      <c r="L188" s="191">
        <f t="shared" si="95"/>
        <v>0</v>
      </c>
      <c r="M188" s="191">
        <f t="shared" si="95"/>
        <v>0</v>
      </c>
    </row>
    <row r="189" spans="2:13" ht="18.75" x14ac:dyDescent="0.3">
      <c r="B189" s="15">
        <v>14110</v>
      </c>
      <c r="C189" s="22" t="s">
        <v>30</v>
      </c>
      <c r="D189" s="66"/>
      <c r="E189" s="204"/>
      <c r="F189" s="17" t="e">
        <f>SUMIF(#REF!,B189,#REF!)</f>
        <v>#REF!</v>
      </c>
      <c r="G189" s="16" t="e">
        <f>SUMIF(#REF!,B189,#REF!)</f>
        <v>#REF!</v>
      </c>
      <c r="H189" s="18" t="e">
        <f>SUMIF(#REF!,B189,#REF!)</f>
        <v>#REF!</v>
      </c>
      <c r="I189" s="19" t="e">
        <f>F189+G189+H189</f>
        <v>#REF!</v>
      </c>
      <c r="J189" s="20" t="e">
        <f>SUM(E189-F189-G189-H189)</f>
        <v>#REF!</v>
      </c>
      <c r="K189" s="20" t="e">
        <f>SUM(D189-F189-G189-H189)</f>
        <v>#REF!</v>
      </c>
      <c r="L189" s="20" t="str">
        <f>IF(E189&gt;0,SUM(H189*100/E189)," ")</f>
        <v xml:space="preserve"> </v>
      </c>
      <c r="M189" s="135" t="str">
        <f>IF(D189&gt;0,SUM(H189*100/D189)," ")</f>
        <v xml:space="preserve"> </v>
      </c>
    </row>
    <row r="190" spans="2:13" ht="18.75" x14ac:dyDescent="0.3">
      <c r="B190" s="138">
        <v>14140</v>
      </c>
      <c r="C190" s="22" t="s">
        <v>82</v>
      </c>
      <c r="D190" s="129"/>
      <c r="E190" s="129"/>
      <c r="F190" s="17" t="e">
        <f>SUMIF(#REF!,B190,#REF!)</f>
        <v>#REF!</v>
      </c>
      <c r="G190" s="16" t="e">
        <f>SUMIF(#REF!,B190,#REF!)</f>
        <v>#REF!</v>
      </c>
      <c r="H190" s="18" t="e">
        <f>SUMIF(#REF!,B190,#REF!)</f>
        <v>#REF!</v>
      </c>
      <c r="I190" s="19" t="e">
        <f>F190+G190+H190</f>
        <v>#REF!</v>
      </c>
      <c r="J190" s="20" t="e">
        <f>SUM(E190-F190-G190-H190)</f>
        <v>#REF!</v>
      </c>
      <c r="K190" s="20" t="e">
        <f>SUM(D190-F190-G190-H190)</f>
        <v>#REF!</v>
      </c>
      <c r="L190" s="20" t="str">
        <f>IF(E190&gt;0,SUM(H190*100/E190)," ")</f>
        <v xml:space="preserve"> </v>
      </c>
      <c r="M190" s="135" t="str">
        <f>IF(D190&gt;0,SUM(H190*100/D190)," ")</f>
        <v xml:space="preserve"> </v>
      </c>
    </row>
    <row r="191" spans="2:13" ht="18.75" x14ac:dyDescent="0.3">
      <c r="B191" s="196">
        <v>14150</v>
      </c>
      <c r="C191" s="22" t="s">
        <v>131</v>
      </c>
      <c r="D191" s="204"/>
      <c r="E191" s="204"/>
      <c r="F191" s="17" t="e">
        <f>SUMIF(#REF!,B191,#REF!)</f>
        <v>#REF!</v>
      </c>
      <c r="G191" s="16" t="e">
        <f>SUMIF(#REF!,B191,#REF!)</f>
        <v>#REF!</v>
      </c>
      <c r="H191" s="18" t="e">
        <f>SUMIF(#REF!,B191,#REF!)</f>
        <v>#REF!</v>
      </c>
      <c r="I191" s="19" t="e">
        <f>F191+G191+H191</f>
        <v>#REF!</v>
      </c>
      <c r="J191" s="20" t="e">
        <f>SUM(E191-F191-G191-H191)</f>
        <v>#REF!</v>
      </c>
      <c r="K191" s="20" t="e">
        <f>SUM(D191-F191-G191-H191)</f>
        <v>#REF!</v>
      </c>
      <c r="L191" s="20" t="str">
        <f>IF(E191&gt;0,SUM(H191*100/E191)," ")</f>
        <v xml:space="preserve"> </v>
      </c>
      <c r="M191" s="135" t="str">
        <f>IF(D191&gt;0,SUM(H191*100/D191)," ")</f>
        <v xml:space="preserve"> </v>
      </c>
    </row>
    <row r="192" spans="2:13" ht="18.75" x14ac:dyDescent="0.3">
      <c r="B192" s="138">
        <v>14160</v>
      </c>
      <c r="C192" s="22" t="s">
        <v>202</v>
      </c>
      <c r="D192" s="66"/>
      <c r="E192" s="204"/>
      <c r="F192" s="17" t="e">
        <f>SUMIF(#REF!,B192,#REF!)</f>
        <v>#REF!</v>
      </c>
      <c r="G192" s="16" t="e">
        <f>SUMIF(#REF!,B192,#REF!)</f>
        <v>#REF!</v>
      </c>
      <c r="H192" s="18" t="e">
        <f>SUMIF(#REF!,B192,#REF!)</f>
        <v>#REF!</v>
      </c>
      <c r="I192" s="19" t="e">
        <f>F192+G192+H192</f>
        <v>#REF!</v>
      </c>
      <c r="J192" s="20" t="e">
        <f>SUM(E192-F192-G192-H192)</f>
        <v>#REF!</v>
      </c>
      <c r="K192" s="20" t="e">
        <f>SUM(D192-F192-G192-H192)</f>
        <v>#REF!</v>
      </c>
      <c r="L192" s="20" t="str">
        <f>IF(E192&gt;0,SUM(H192*100/E192)," ")</f>
        <v xml:space="preserve"> </v>
      </c>
      <c r="M192" s="135" t="str">
        <f>IF(D192&gt;0,SUM(H192*100/D192)," ")</f>
        <v xml:space="preserve"> </v>
      </c>
    </row>
    <row r="193" spans="1:13" ht="18.75" x14ac:dyDescent="0.3">
      <c r="B193" s="189">
        <v>1420</v>
      </c>
      <c r="C193" s="190" t="s">
        <v>126</v>
      </c>
      <c r="D193" s="191">
        <f>SUM(D194:D194)</f>
        <v>0</v>
      </c>
      <c r="E193" s="191">
        <f>SUM(E194:E194)</f>
        <v>0</v>
      </c>
      <c r="F193" s="191" t="e">
        <f t="shared" ref="F193:K193" si="96">SUM(F194:F194)</f>
        <v>#REF!</v>
      </c>
      <c r="G193" s="191" t="e">
        <f t="shared" si="96"/>
        <v>#REF!</v>
      </c>
      <c r="H193" s="191" t="e">
        <f t="shared" si="96"/>
        <v>#REF!</v>
      </c>
      <c r="I193" s="191" t="e">
        <f t="shared" si="96"/>
        <v>#REF!</v>
      </c>
      <c r="J193" s="191" t="e">
        <f t="shared" si="96"/>
        <v>#REF!</v>
      </c>
      <c r="K193" s="191" t="e">
        <f t="shared" si="96"/>
        <v>#REF!</v>
      </c>
      <c r="L193" s="191">
        <f>SUM(L194:L196)</f>
        <v>0</v>
      </c>
      <c r="M193" s="191">
        <f>SUM(M194:M196)</f>
        <v>0</v>
      </c>
    </row>
    <row r="194" spans="1:13" ht="18.75" x14ac:dyDescent="0.3">
      <c r="B194" s="196">
        <v>14210</v>
      </c>
      <c r="C194" s="22" t="s">
        <v>17</v>
      </c>
      <c r="D194" s="204"/>
      <c r="E194" s="204"/>
      <c r="F194" s="17" t="e">
        <f>SUMIF(#REF!,B194,#REF!)</f>
        <v>#REF!</v>
      </c>
      <c r="G194" s="16" t="e">
        <f>SUMIF(#REF!,B194,#REF!)</f>
        <v>#REF!</v>
      </c>
      <c r="H194" s="18" t="e">
        <f>SUMIF(#REF!,B194,#REF!)</f>
        <v>#REF!</v>
      </c>
      <c r="I194" s="19" t="e">
        <f>F194+G194+H194</f>
        <v>#REF!</v>
      </c>
      <c r="J194" s="20" t="e">
        <f>SUM(E194-F194-G194-H194)</f>
        <v>#REF!</v>
      </c>
      <c r="K194" s="20" t="e">
        <f>SUM(D194-F194-G194-H194)</f>
        <v>#REF!</v>
      </c>
      <c r="L194" s="20" t="str">
        <f>IF(E194&gt;0,SUM(H194*100/E194)," ")</f>
        <v xml:space="preserve"> </v>
      </c>
      <c r="M194" s="135" t="str">
        <f>IF(D194&gt;0,SUM(H194*100/D194)," ")</f>
        <v xml:space="preserve"> </v>
      </c>
    </row>
    <row r="195" spans="1:13" s="12" customFormat="1" ht="18.75" x14ac:dyDescent="0.3">
      <c r="B195" s="189">
        <v>1430</v>
      </c>
      <c r="C195" s="190" t="s">
        <v>132</v>
      </c>
      <c r="D195" s="191">
        <f>SUM(D196:D197)</f>
        <v>0</v>
      </c>
      <c r="E195" s="191">
        <f>SUM(E196:E197)</f>
        <v>0</v>
      </c>
      <c r="F195" s="191" t="e">
        <f t="shared" ref="F195:M195" si="97">SUM(F196:F197)</f>
        <v>#REF!</v>
      </c>
      <c r="G195" s="191" t="e">
        <f t="shared" si="97"/>
        <v>#REF!</v>
      </c>
      <c r="H195" s="191" t="e">
        <f t="shared" si="97"/>
        <v>#REF!</v>
      </c>
      <c r="I195" s="191" t="e">
        <f t="shared" si="97"/>
        <v>#REF!</v>
      </c>
      <c r="J195" s="191" t="e">
        <f t="shared" si="97"/>
        <v>#REF!</v>
      </c>
      <c r="K195" s="191" t="e">
        <f t="shared" si="97"/>
        <v>#REF!</v>
      </c>
      <c r="L195" s="191">
        <f t="shared" si="97"/>
        <v>0</v>
      </c>
      <c r="M195" s="191">
        <f t="shared" si="97"/>
        <v>0</v>
      </c>
    </row>
    <row r="196" spans="1:13" ht="18.75" x14ac:dyDescent="0.3">
      <c r="B196" s="196">
        <v>14310</v>
      </c>
      <c r="C196" s="22" t="s">
        <v>20</v>
      </c>
      <c r="D196" s="66"/>
      <c r="E196" s="204"/>
      <c r="F196" s="17" t="e">
        <f>SUMIF(#REF!,B196,#REF!)</f>
        <v>#REF!</v>
      </c>
      <c r="G196" s="16" t="e">
        <f>SUMIF(#REF!,B196,#REF!)</f>
        <v>#REF!</v>
      </c>
      <c r="H196" s="18" t="e">
        <f>SUMIF(#REF!,B196,#REF!)</f>
        <v>#REF!</v>
      </c>
      <c r="I196" s="19" t="e">
        <f>F196+G196+H196</f>
        <v>#REF!</v>
      </c>
      <c r="J196" s="20" t="e">
        <f>SUM(E196-F196-G196-H196)</f>
        <v>#REF!</v>
      </c>
      <c r="K196" s="20" t="e">
        <f>SUM(D196-F196-G196-H196)</f>
        <v>#REF!</v>
      </c>
      <c r="L196" s="20" t="str">
        <f t="shared" ref="L196:L202" si="98">IF(E196&gt;0,SUM(H196*100/E196)," ")</f>
        <v xml:space="preserve"> </v>
      </c>
      <c r="M196" s="135" t="str">
        <f t="shared" ref="M196:M202" si="99">IF(D196&gt;0,SUM(H196*100/D196)," ")</f>
        <v xml:space="preserve"> </v>
      </c>
    </row>
    <row r="197" spans="1:13" ht="18.75" x14ac:dyDescent="0.3">
      <c r="B197" s="196">
        <v>14320</v>
      </c>
      <c r="C197" s="22" t="s">
        <v>133</v>
      </c>
      <c r="D197" s="66"/>
      <c r="E197" s="204"/>
      <c r="F197" s="17" t="e">
        <f>SUMIF(#REF!,B197,#REF!)</f>
        <v>#REF!</v>
      </c>
      <c r="G197" s="16" t="e">
        <f>SUMIF(#REF!,B197,#REF!)</f>
        <v>#REF!</v>
      </c>
      <c r="H197" s="18" t="e">
        <f>SUMIF(#REF!,B197,#REF!)</f>
        <v>#REF!</v>
      </c>
      <c r="I197" s="19" t="e">
        <f>F197+G197+H197</f>
        <v>#REF!</v>
      </c>
      <c r="J197" s="20" t="e">
        <f>SUM(E197-F197-G197-H197)</f>
        <v>#REF!</v>
      </c>
      <c r="K197" s="20" t="e">
        <f>SUM(D197-F197-G197-H197)</f>
        <v>#REF!</v>
      </c>
      <c r="L197" s="20" t="str">
        <f t="shared" si="98"/>
        <v xml:space="preserve"> </v>
      </c>
      <c r="M197" s="135" t="str">
        <f t="shared" si="99"/>
        <v xml:space="preserve"> </v>
      </c>
    </row>
    <row r="198" spans="1:13" ht="18.75" x14ac:dyDescent="0.3">
      <c r="B198" s="136">
        <v>1320</v>
      </c>
      <c r="C198" s="39" t="s">
        <v>10</v>
      </c>
      <c r="D198" s="55">
        <f>SUM(D199:D201)</f>
        <v>0</v>
      </c>
      <c r="E198" s="203">
        <f>SUM(E199:E201)</f>
        <v>0</v>
      </c>
      <c r="F198" s="55" t="e">
        <f t="shared" ref="F198:K198" si="100">SUM(F199:F201)</f>
        <v>#REF!</v>
      </c>
      <c r="G198" s="55" t="e">
        <f t="shared" si="100"/>
        <v>#REF!</v>
      </c>
      <c r="H198" s="55" t="e">
        <f t="shared" si="100"/>
        <v>#REF!</v>
      </c>
      <c r="I198" s="49" t="e">
        <f t="shared" si="100"/>
        <v>#REF!</v>
      </c>
      <c r="J198" s="49" t="e">
        <f t="shared" si="100"/>
        <v>#REF!</v>
      </c>
      <c r="K198" s="49" t="e">
        <f t="shared" si="100"/>
        <v>#REF!</v>
      </c>
      <c r="L198" s="49" t="str">
        <f t="shared" si="98"/>
        <v xml:space="preserve"> </v>
      </c>
      <c r="M198" s="137" t="str">
        <f t="shared" si="99"/>
        <v xml:space="preserve"> </v>
      </c>
    </row>
    <row r="199" spans="1:13" ht="18.75" x14ac:dyDescent="0.3">
      <c r="B199" s="139">
        <v>13210</v>
      </c>
      <c r="C199" s="26" t="s">
        <v>11</v>
      </c>
      <c r="D199" s="66"/>
      <c r="E199" s="204"/>
      <c r="F199" s="17" t="e">
        <f>SUMIF(#REF!,B199,#REF!)</f>
        <v>#REF!</v>
      </c>
      <c r="G199" s="16" t="e">
        <f>SUMIF(#REF!,B199,#REF!)</f>
        <v>#REF!</v>
      </c>
      <c r="H199" s="18" t="e">
        <f>SUMIF(#REF!,B199,#REF!)</f>
        <v>#REF!</v>
      </c>
      <c r="I199" s="27" t="e">
        <f>F199+G199+H199</f>
        <v>#REF!</v>
      </c>
      <c r="J199" s="28" t="e">
        <f>E199-I199</f>
        <v>#REF!</v>
      </c>
      <c r="K199" s="20" t="e">
        <f>D199-I199</f>
        <v>#REF!</v>
      </c>
      <c r="L199" s="28" t="str">
        <f t="shared" si="98"/>
        <v xml:space="preserve"> </v>
      </c>
      <c r="M199" s="135" t="str">
        <f t="shared" si="99"/>
        <v xml:space="preserve"> </v>
      </c>
    </row>
    <row r="200" spans="1:13" ht="18.75" x14ac:dyDescent="0.3">
      <c r="B200" s="139">
        <v>13220</v>
      </c>
      <c r="C200" s="26" t="s">
        <v>12</v>
      </c>
      <c r="D200" s="204"/>
      <c r="E200" s="204"/>
      <c r="F200" s="17" t="e">
        <f>SUMIF(#REF!,B200,#REF!)</f>
        <v>#REF!</v>
      </c>
      <c r="G200" s="16" t="e">
        <f>SUMIF(#REF!,B200,#REF!)</f>
        <v>#REF!</v>
      </c>
      <c r="H200" s="18" t="e">
        <f>SUMIF(#REF!,B200,#REF!)</f>
        <v>#REF!</v>
      </c>
      <c r="I200" s="27" t="e">
        <f>F200+G200+H200</f>
        <v>#REF!</v>
      </c>
      <c r="J200" s="28" t="e">
        <f>E200-I200</f>
        <v>#REF!</v>
      </c>
      <c r="K200" s="20" t="e">
        <f>D200-I200</f>
        <v>#REF!</v>
      </c>
      <c r="L200" s="28" t="str">
        <f t="shared" si="98"/>
        <v xml:space="preserve"> </v>
      </c>
      <c r="M200" s="135" t="str">
        <f t="shared" si="99"/>
        <v xml:space="preserve"> </v>
      </c>
    </row>
    <row r="201" spans="1:13" ht="18.75" x14ac:dyDescent="0.3">
      <c r="B201" s="139">
        <v>13230</v>
      </c>
      <c r="C201" s="26" t="s">
        <v>13</v>
      </c>
      <c r="D201" s="66"/>
      <c r="E201" s="204"/>
      <c r="F201" s="17" t="e">
        <f>SUMIF(#REF!,B201,#REF!)</f>
        <v>#REF!</v>
      </c>
      <c r="G201" s="16" t="e">
        <f>SUMIF(#REF!,B201,#REF!)</f>
        <v>#REF!</v>
      </c>
      <c r="H201" s="18" t="e">
        <f>SUMIF(#REF!,B201,#REF!)</f>
        <v>#REF!</v>
      </c>
      <c r="I201" s="27" t="e">
        <f>F201+G201+H201</f>
        <v>#REF!</v>
      </c>
      <c r="J201" s="28" t="e">
        <f>E201-I201</f>
        <v>#REF!</v>
      </c>
      <c r="K201" s="20" t="e">
        <f>D201-I201</f>
        <v>#REF!</v>
      </c>
      <c r="L201" s="28" t="str">
        <f t="shared" si="98"/>
        <v xml:space="preserve"> </v>
      </c>
      <c r="M201" s="135" t="str">
        <f t="shared" si="99"/>
        <v xml:space="preserve"> </v>
      </c>
    </row>
    <row r="202" spans="1:13" ht="19.5" thickBot="1" x14ac:dyDescent="0.35">
      <c r="B202" s="140"/>
      <c r="C202" s="141" t="s">
        <v>18</v>
      </c>
      <c r="D202" s="142">
        <f t="shared" ref="D202:I202" si="101">D140+D142+D198</f>
        <v>0</v>
      </c>
      <c r="E202" s="142">
        <f t="shared" si="101"/>
        <v>0</v>
      </c>
      <c r="F202" s="142" t="e">
        <f t="shared" si="101"/>
        <v>#REF!</v>
      </c>
      <c r="G202" s="142" t="e">
        <f t="shared" si="101"/>
        <v>#REF!</v>
      </c>
      <c r="H202" s="142" t="e">
        <f t="shared" si="101"/>
        <v>#REF!</v>
      </c>
      <c r="I202" s="142" t="e">
        <f t="shared" si="101"/>
        <v>#REF!</v>
      </c>
      <c r="J202" s="142" t="e">
        <f>J140+J142+J200</f>
        <v>#REF!</v>
      </c>
      <c r="K202" s="142" t="e">
        <f>K140+K142+K200</f>
        <v>#REF!</v>
      </c>
      <c r="L202" s="143" t="str">
        <f t="shared" si="98"/>
        <v xml:space="preserve"> </v>
      </c>
      <c r="M202" s="144" t="str">
        <f t="shared" si="99"/>
        <v xml:space="preserve"> </v>
      </c>
    </row>
    <row r="203" spans="1:13" x14ac:dyDescent="0.2">
      <c r="J203" s="31"/>
    </row>
    <row r="204" spans="1:13" ht="13.5" thickBot="1" x14ac:dyDescent="0.25"/>
    <row r="205" spans="1:13" ht="20.25" x14ac:dyDescent="0.3">
      <c r="B205" s="274" t="e">
        <f>#REF!</f>
        <v>#REF!</v>
      </c>
      <c r="C205" s="275"/>
      <c r="D205" s="275"/>
      <c r="E205" s="275"/>
      <c r="F205" s="275"/>
      <c r="G205" s="275"/>
      <c r="H205" s="275"/>
      <c r="I205" s="275"/>
      <c r="J205" s="275"/>
      <c r="K205" s="275"/>
      <c r="L205" s="275"/>
      <c r="M205" s="276"/>
    </row>
    <row r="206" spans="1:13" ht="21" thickBot="1" x14ac:dyDescent="0.35">
      <c r="B206" s="5"/>
      <c r="C206" s="6"/>
      <c r="D206" s="66"/>
      <c r="E206" s="128"/>
      <c r="F206" s="6"/>
      <c r="G206" s="7"/>
      <c r="H206" s="7"/>
      <c r="I206" s="7"/>
      <c r="J206" s="8"/>
      <c r="K206" s="9"/>
      <c r="L206" s="9"/>
      <c r="M206" s="131"/>
    </row>
    <row r="207" spans="1:13" s="11" customFormat="1" ht="113.25" thickBot="1" x14ac:dyDescent="0.25">
      <c r="A207" s="12"/>
      <c r="B207" s="41" t="s">
        <v>34</v>
      </c>
      <c r="C207" s="42" t="s">
        <v>14</v>
      </c>
      <c r="D207" s="44" t="s">
        <v>185</v>
      </c>
      <c r="E207" s="43" t="s">
        <v>115</v>
      </c>
      <c r="F207" s="43" t="s">
        <v>73</v>
      </c>
      <c r="G207" s="44" t="s">
        <v>74</v>
      </c>
      <c r="H207" s="44" t="s">
        <v>79</v>
      </c>
      <c r="I207" s="43" t="s">
        <v>75</v>
      </c>
      <c r="J207" s="43" t="s">
        <v>76</v>
      </c>
      <c r="K207" s="43" t="s">
        <v>116</v>
      </c>
      <c r="L207" s="43" t="s">
        <v>77</v>
      </c>
      <c r="M207" s="45" t="s">
        <v>80</v>
      </c>
    </row>
    <row r="208" spans="1:13" ht="18.75" x14ac:dyDescent="0.3">
      <c r="B208" s="132">
        <v>1110</v>
      </c>
      <c r="C208" s="47" t="s">
        <v>1</v>
      </c>
      <c r="D208" s="48"/>
      <c r="E208" s="48"/>
      <c r="F208" s="13"/>
      <c r="G208" s="13"/>
      <c r="H208" s="67"/>
      <c r="I208" s="13">
        <f>F208+G208+H208</f>
        <v>0</v>
      </c>
      <c r="J208" s="13">
        <f>E208-(F208+G208+H208)</f>
        <v>0</v>
      </c>
      <c r="K208" s="13">
        <f>SUM(D208-F208-G208-H208)</f>
        <v>0</v>
      </c>
      <c r="L208" s="13" t="str">
        <f>IF(E208&gt;0,SUM(H208*100/E208)," ")</f>
        <v xml:space="preserve"> </v>
      </c>
      <c r="M208" s="133" t="str">
        <f>IF(D208&gt;0,SUM(H208*100/D208)," ")</f>
        <v xml:space="preserve"> </v>
      </c>
    </row>
    <row r="209" spans="2:13" ht="20.25" x14ac:dyDescent="0.3">
      <c r="B209" s="134"/>
      <c r="C209" s="57"/>
      <c r="D209" s="58"/>
      <c r="E209" s="59"/>
      <c r="F209" s="60"/>
      <c r="G209" s="61"/>
      <c r="H209" s="62"/>
      <c r="I209" s="63"/>
      <c r="J209" s="64"/>
      <c r="K209" s="65"/>
      <c r="L209" s="65" t="str">
        <f t="shared" ref="L209:L220" si="102">IF(E209&gt;0,SUM(H209*100/E209)," ")</f>
        <v xml:space="preserve"> </v>
      </c>
      <c r="M209" s="135" t="str">
        <f>IF(D209&gt;0,SUM(H209*100/D209)," ")</f>
        <v xml:space="preserve"> </v>
      </c>
    </row>
    <row r="210" spans="2:13" s="12" customFormat="1" ht="33.75" customHeight="1" x14ac:dyDescent="0.3">
      <c r="B210" s="136" t="s">
        <v>5</v>
      </c>
      <c r="C210" s="39" t="s">
        <v>66</v>
      </c>
      <c r="D210" s="203">
        <f t="shared" ref="D210:K210" si="103">D211+D216+D220+D227+D233+D239+D242+D244+D246+D251+D256+D261+D263</f>
        <v>0</v>
      </c>
      <c r="E210" s="203">
        <f t="shared" si="103"/>
        <v>0</v>
      </c>
      <c r="F210" s="203" t="e">
        <f t="shared" si="103"/>
        <v>#REF!</v>
      </c>
      <c r="G210" s="203" t="e">
        <f t="shared" si="103"/>
        <v>#REF!</v>
      </c>
      <c r="H210" s="203" t="e">
        <f t="shared" si="103"/>
        <v>#REF!</v>
      </c>
      <c r="I210" s="203" t="e">
        <f t="shared" si="103"/>
        <v>#REF!</v>
      </c>
      <c r="J210" s="203" t="e">
        <f t="shared" si="103"/>
        <v>#REF!</v>
      </c>
      <c r="K210" s="203" t="e">
        <f t="shared" si="103"/>
        <v>#REF!</v>
      </c>
      <c r="L210" s="49" t="str">
        <f t="shared" si="102"/>
        <v xml:space="preserve"> </v>
      </c>
      <c r="M210" s="137" t="str">
        <f>IF(D210&gt;0,SUM(H210*100/D210)," ")</f>
        <v xml:space="preserve"> </v>
      </c>
    </row>
    <row r="211" spans="2:13" s="12" customFormat="1" ht="18.75" x14ac:dyDescent="0.3">
      <c r="B211" s="189">
        <v>1310</v>
      </c>
      <c r="C211" s="190" t="s">
        <v>117</v>
      </c>
      <c r="D211" s="191">
        <f>SUM(D212:D215)</f>
        <v>0</v>
      </c>
      <c r="E211" s="191">
        <f>SUM(E212:E215)</f>
        <v>0</v>
      </c>
      <c r="F211" s="191" t="e">
        <f t="shared" ref="F211:K211" si="104">SUM(F212:F215)</f>
        <v>#REF!</v>
      </c>
      <c r="G211" s="191" t="e">
        <f t="shared" si="104"/>
        <v>#REF!</v>
      </c>
      <c r="H211" s="191" t="e">
        <f t="shared" si="104"/>
        <v>#REF!</v>
      </c>
      <c r="I211" s="191" t="e">
        <f t="shared" si="104"/>
        <v>#REF!</v>
      </c>
      <c r="J211" s="191" t="e">
        <f t="shared" si="104"/>
        <v>#REF!</v>
      </c>
      <c r="K211" s="191" t="e">
        <f t="shared" si="104"/>
        <v>#REF!</v>
      </c>
      <c r="L211" s="192" t="str">
        <f t="shared" si="102"/>
        <v xml:space="preserve"> </v>
      </c>
      <c r="M211" s="193" t="str">
        <f t="shared" ref="M211:M220" si="105">IF(D211&gt;0,SUM(H211*100/D211)," ")</f>
        <v xml:space="preserve"> </v>
      </c>
    </row>
    <row r="212" spans="2:13" ht="18.75" x14ac:dyDescent="0.3">
      <c r="B212" s="21">
        <v>13130</v>
      </c>
      <c r="C212" s="194" t="s">
        <v>15</v>
      </c>
      <c r="D212" s="66"/>
      <c r="E212" s="204"/>
      <c r="F212" s="17" t="e">
        <f>SUMIF(#REF!,B212,#REF!)</f>
        <v>#REF!</v>
      </c>
      <c r="G212" s="16" t="e">
        <f>SUMIF(#REF!,B212,#REF!)</f>
        <v>#REF!</v>
      </c>
      <c r="H212" s="18" t="e">
        <f>SUMIF(#REF!,B212,#REF!)</f>
        <v>#REF!</v>
      </c>
      <c r="I212" s="19" t="e">
        <f>F212+G212+H212</f>
        <v>#REF!</v>
      </c>
      <c r="J212" s="20" t="e">
        <f>SUM(E212-F212-G212-H212)</f>
        <v>#REF!</v>
      </c>
      <c r="K212" s="20" t="e">
        <f>SUM(D212-F212-G212-H212)</f>
        <v>#REF!</v>
      </c>
      <c r="L212" s="20" t="str">
        <f t="shared" si="102"/>
        <v xml:space="preserve"> </v>
      </c>
      <c r="M212" s="135" t="str">
        <f t="shared" si="105"/>
        <v xml:space="preserve"> </v>
      </c>
    </row>
    <row r="213" spans="2:13" ht="18.75" x14ac:dyDescent="0.3">
      <c r="B213" s="15">
        <v>13140</v>
      </c>
      <c r="C213" s="35" t="s">
        <v>4</v>
      </c>
      <c r="D213" s="214"/>
      <c r="E213" s="214"/>
      <c r="F213" s="17" t="e">
        <f>SUMIF(#REF!,B213,#REF!)</f>
        <v>#REF!</v>
      </c>
      <c r="G213" s="16" t="e">
        <f>SUMIF(#REF!,B213,#REF!)</f>
        <v>#REF!</v>
      </c>
      <c r="H213" s="18" t="e">
        <f>SUMIF(#REF!,B213,#REF!)</f>
        <v>#REF!</v>
      </c>
      <c r="I213" s="19" t="e">
        <f>F213+G213+H213</f>
        <v>#REF!</v>
      </c>
      <c r="J213" s="20" t="e">
        <f>SUM(E213-F213-G213-H213)</f>
        <v>#REF!</v>
      </c>
      <c r="K213" s="20" t="e">
        <f>SUM(D213-F213-G213-H213)</f>
        <v>#REF!</v>
      </c>
      <c r="L213" s="20" t="str">
        <f>IF(E213&gt;0,SUM(H213*100/E213)," ")</f>
        <v xml:space="preserve"> </v>
      </c>
      <c r="M213" s="135" t="str">
        <f>IF(D213&gt;0,SUM(H213*100/D213)," ")</f>
        <v xml:space="preserve"> </v>
      </c>
    </row>
    <row r="214" spans="2:13" ht="18.75" x14ac:dyDescent="0.3">
      <c r="B214" s="15">
        <v>13142</v>
      </c>
      <c r="C214" s="35" t="s">
        <v>33</v>
      </c>
      <c r="D214" s="204"/>
      <c r="E214" s="204"/>
      <c r="F214" s="17" t="e">
        <f>SUMIF(#REF!,B214,#REF!)</f>
        <v>#REF!</v>
      </c>
      <c r="G214" s="16" t="e">
        <f>SUMIF(#REF!,B214,#REF!)</f>
        <v>#REF!</v>
      </c>
      <c r="H214" s="18" t="e">
        <f>SUMIF(#REF!,B214,#REF!)</f>
        <v>#REF!</v>
      </c>
      <c r="I214" s="19" t="e">
        <f>F214+G214+H214</f>
        <v>#REF!</v>
      </c>
      <c r="J214" s="20" t="e">
        <f>SUM(E214-F214-G214-H214)</f>
        <v>#REF!</v>
      </c>
      <c r="K214" s="20" t="e">
        <f>SUM(D214-F214-G214-H214)</f>
        <v>#REF!</v>
      </c>
      <c r="L214" s="20" t="str">
        <f>IF(E214&gt;0,SUM(H214*100/E214)," ")</f>
        <v xml:space="preserve"> </v>
      </c>
      <c r="M214" s="135" t="str">
        <f>IF(D214&gt;0,SUM(H214*100/D214)," ")</f>
        <v xml:space="preserve"> </v>
      </c>
    </row>
    <row r="215" spans="2:13" ht="18.75" x14ac:dyDescent="0.3">
      <c r="B215" s="15">
        <v>13143</v>
      </c>
      <c r="C215" s="35" t="s">
        <v>176</v>
      </c>
      <c r="D215" s="66"/>
      <c r="E215" s="204"/>
      <c r="F215" s="17" t="e">
        <f>SUMIF(#REF!,B215,#REF!)</f>
        <v>#REF!</v>
      </c>
      <c r="G215" s="16" t="e">
        <f>SUMIF(#REF!,B215,#REF!)</f>
        <v>#REF!</v>
      </c>
      <c r="H215" s="18" t="e">
        <f>SUMIF(#REF!,B215,#REF!)</f>
        <v>#REF!</v>
      </c>
      <c r="I215" s="19" t="e">
        <f>F215+G215+H215</f>
        <v>#REF!</v>
      </c>
      <c r="J215" s="20" t="e">
        <f>SUM(E215-F215-G215-H215)</f>
        <v>#REF!</v>
      </c>
      <c r="K215" s="20" t="e">
        <f>SUM(D215-F215-G215-H215)</f>
        <v>#REF!</v>
      </c>
      <c r="L215" s="20" t="str">
        <f>IF(E215&gt;0,SUM(H215*100/E215)," ")</f>
        <v xml:space="preserve"> </v>
      </c>
      <c r="M215" s="135" t="str">
        <f>IF(D215&gt;0,SUM(H215*100/D215)," ")</f>
        <v xml:space="preserve"> </v>
      </c>
    </row>
    <row r="216" spans="2:13" s="12" customFormat="1" ht="18.75" x14ac:dyDescent="0.3">
      <c r="B216" s="189">
        <v>1330</v>
      </c>
      <c r="C216" s="190" t="s">
        <v>118</v>
      </c>
      <c r="D216" s="191">
        <f t="shared" ref="D216:K216" si="106">SUM(D217:D219)</f>
        <v>0</v>
      </c>
      <c r="E216" s="191">
        <f>SUM(E217:E219)</f>
        <v>0</v>
      </c>
      <c r="F216" s="191" t="e">
        <f t="shared" si="106"/>
        <v>#REF!</v>
      </c>
      <c r="G216" s="191" t="e">
        <f t="shared" si="106"/>
        <v>#REF!</v>
      </c>
      <c r="H216" s="191" t="e">
        <f t="shared" si="106"/>
        <v>#REF!</v>
      </c>
      <c r="I216" s="191" t="e">
        <f t="shared" si="106"/>
        <v>#REF!</v>
      </c>
      <c r="J216" s="191" t="e">
        <f t="shared" si="106"/>
        <v>#REF!</v>
      </c>
      <c r="K216" s="191" t="e">
        <f t="shared" si="106"/>
        <v>#REF!</v>
      </c>
      <c r="L216" s="192" t="str">
        <f t="shared" si="102"/>
        <v xml:space="preserve"> </v>
      </c>
      <c r="M216" s="193" t="str">
        <f t="shared" si="105"/>
        <v xml:space="preserve"> </v>
      </c>
    </row>
    <row r="217" spans="2:13" ht="18.75" x14ac:dyDescent="0.3">
      <c r="B217" s="138">
        <v>13310</v>
      </c>
      <c r="C217" s="23" t="s">
        <v>181</v>
      </c>
      <c r="D217" s="204"/>
      <c r="E217" s="204"/>
      <c r="F217" s="17" t="e">
        <f>SUMIF(#REF!,B217,#REF!)</f>
        <v>#REF!</v>
      </c>
      <c r="G217" s="16" t="e">
        <f>SUMIF(#REF!,B217,#REF!)</f>
        <v>#REF!</v>
      </c>
      <c r="H217" s="18" t="e">
        <f>SUMIF(#REF!,B217,#REF!)</f>
        <v>#REF!</v>
      </c>
      <c r="I217" s="19" t="e">
        <f>F217+G217+H217</f>
        <v>#REF!</v>
      </c>
      <c r="J217" s="20" t="e">
        <f>SUM(E217-F217-G217-H217)</f>
        <v>#REF!</v>
      </c>
      <c r="K217" s="20" t="e">
        <f>SUM(D217-F217-G217-H217)</f>
        <v>#REF!</v>
      </c>
      <c r="L217" s="20" t="str">
        <f t="shared" si="102"/>
        <v xml:space="preserve"> </v>
      </c>
      <c r="M217" s="135" t="str">
        <f t="shared" si="105"/>
        <v xml:space="preserve"> </v>
      </c>
    </row>
    <row r="218" spans="2:13" ht="18.75" x14ac:dyDescent="0.3">
      <c r="B218" s="138">
        <v>13320</v>
      </c>
      <c r="C218" s="23" t="s">
        <v>6</v>
      </c>
      <c r="D218" s="214"/>
      <c r="E218" s="214"/>
      <c r="F218" s="17" t="e">
        <f>SUMIF(#REF!,B218,#REF!)</f>
        <v>#REF!</v>
      </c>
      <c r="G218" s="16" t="e">
        <f>SUMIF(#REF!,B218,#REF!)</f>
        <v>#REF!</v>
      </c>
      <c r="H218" s="18" t="e">
        <f>SUMIF(#REF!,B218,#REF!)</f>
        <v>#REF!</v>
      </c>
      <c r="I218" s="19" t="e">
        <f>F218+G218+H218</f>
        <v>#REF!</v>
      </c>
      <c r="J218" s="20" t="e">
        <f>SUM(E218-F218-G218-H218)</f>
        <v>#REF!</v>
      </c>
      <c r="K218" s="20" t="e">
        <f>SUM(D218-F218-G218-H218)</f>
        <v>#REF!</v>
      </c>
      <c r="L218" s="20" t="str">
        <f>IF(E218&gt;0,SUM(H218*100/E218)," ")</f>
        <v xml:space="preserve"> </v>
      </c>
      <c r="M218" s="135" t="str">
        <f>IF(D218&gt;0,SUM(H218*100/D218)," ")</f>
        <v xml:space="preserve"> </v>
      </c>
    </row>
    <row r="219" spans="2:13" ht="18.75" x14ac:dyDescent="0.3">
      <c r="B219" s="138">
        <v>13330</v>
      </c>
      <c r="C219" s="23" t="s">
        <v>179</v>
      </c>
      <c r="D219" s="204"/>
      <c r="E219" s="204"/>
      <c r="F219" s="17" t="e">
        <f>SUMIF(#REF!,B219,#REF!)</f>
        <v>#REF!</v>
      </c>
      <c r="G219" s="16" t="e">
        <f>SUMIF(#REF!,B219,#REF!)</f>
        <v>#REF!</v>
      </c>
      <c r="H219" s="18" t="e">
        <f>SUMIF(#REF!,B219,#REF!)</f>
        <v>#REF!</v>
      </c>
      <c r="I219" s="19" t="e">
        <f>F219+G219+H219</f>
        <v>#REF!</v>
      </c>
      <c r="J219" s="20" t="e">
        <f>SUM(E219-F219-G219-H219)</f>
        <v>#REF!</v>
      </c>
      <c r="K219" s="20" t="e">
        <f>SUM(D219-F219-G219-H219)</f>
        <v>#REF!</v>
      </c>
      <c r="L219" s="20" t="str">
        <f>IF(E219&gt;0,SUM(H219*100/E219)," ")</f>
        <v xml:space="preserve"> </v>
      </c>
      <c r="M219" s="135" t="str">
        <f>IF(D219&gt;0,SUM(H219*100/D219)," ")</f>
        <v xml:space="preserve"> </v>
      </c>
    </row>
    <row r="220" spans="2:13" s="12" customFormat="1" ht="18.75" x14ac:dyDescent="0.3">
      <c r="B220" s="189">
        <v>1340</v>
      </c>
      <c r="C220" s="190" t="s">
        <v>119</v>
      </c>
      <c r="D220" s="191">
        <f>SUM(D221:D226)</f>
        <v>0</v>
      </c>
      <c r="E220" s="191">
        <f>SUM(E221:E226)</f>
        <v>0</v>
      </c>
      <c r="F220" s="191" t="e">
        <f t="shared" ref="F220:K220" si="107">SUM(F221:F226)</f>
        <v>#REF!</v>
      </c>
      <c r="G220" s="191" t="e">
        <f t="shared" si="107"/>
        <v>#REF!</v>
      </c>
      <c r="H220" s="191" t="e">
        <f t="shared" si="107"/>
        <v>#REF!</v>
      </c>
      <c r="I220" s="191" t="e">
        <f t="shared" si="107"/>
        <v>#REF!</v>
      </c>
      <c r="J220" s="191" t="e">
        <f t="shared" si="107"/>
        <v>#REF!</v>
      </c>
      <c r="K220" s="191" t="e">
        <f t="shared" si="107"/>
        <v>#REF!</v>
      </c>
      <c r="L220" s="192" t="str">
        <f t="shared" si="102"/>
        <v xml:space="preserve"> </v>
      </c>
      <c r="M220" s="193" t="str">
        <f t="shared" si="105"/>
        <v xml:space="preserve"> </v>
      </c>
    </row>
    <row r="221" spans="2:13" ht="18.75" x14ac:dyDescent="0.3">
      <c r="B221" s="15">
        <v>13410</v>
      </c>
      <c r="C221" s="23" t="s">
        <v>37</v>
      </c>
      <c r="D221" s="214"/>
      <c r="E221" s="214"/>
      <c r="F221" s="17" t="e">
        <f>SUMIF(#REF!,B221,#REF!)</f>
        <v>#REF!</v>
      </c>
      <c r="G221" s="16" t="e">
        <f>SUMIF(#REF!,B221,#REF!)</f>
        <v>#REF!</v>
      </c>
      <c r="H221" s="18" t="e">
        <f>SUMIF(#REF!,B221,#REF!)</f>
        <v>#REF!</v>
      </c>
      <c r="I221" s="19" t="e">
        <f t="shared" ref="I221:I226" si="108">F221+G221+H221</f>
        <v>#REF!</v>
      </c>
      <c r="J221" s="20" t="e">
        <f t="shared" ref="J221:J226" si="109">SUM(E221-F221-G221-H221)</f>
        <v>#REF!</v>
      </c>
      <c r="K221" s="20" t="e">
        <f t="shared" ref="K221:K226" si="110">SUM(D221-F221-G221-H221)</f>
        <v>#REF!</v>
      </c>
      <c r="L221" s="20" t="str">
        <f t="shared" ref="L221:L238" si="111">IF(E221&gt;0,SUM(H221*100/E221)," ")</f>
        <v xml:space="preserve"> </v>
      </c>
      <c r="M221" s="135" t="str">
        <f t="shared" ref="M221:M238" si="112">IF(D221&gt;0,SUM(H221*100/D221)," ")</f>
        <v xml:space="preserve"> </v>
      </c>
    </row>
    <row r="222" spans="2:13" ht="18.75" x14ac:dyDescent="0.3">
      <c r="B222" s="15">
        <v>13430</v>
      </c>
      <c r="C222" s="23" t="s">
        <v>38</v>
      </c>
      <c r="D222" s="66"/>
      <c r="E222" s="204"/>
      <c r="F222" s="17" t="e">
        <f>SUMIF(#REF!,B222,#REF!)</f>
        <v>#REF!</v>
      </c>
      <c r="G222" s="16" t="e">
        <f>SUMIF(#REF!,B222,#REF!)</f>
        <v>#REF!</v>
      </c>
      <c r="H222" s="18" t="e">
        <f>SUMIF(#REF!,B222,#REF!)</f>
        <v>#REF!</v>
      </c>
      <c r="I222" s="19" t="e">
        <f t="shared" si="108"/>
        <v>#REF!</v>
      </c>
      <c r="J222" s="20" t="e">
        <f t="shared" si="109"/>
        <v>#REF!</v>
      </c>
      <c r="K222" s="20" t="e">
        <f t="shared" si="110"/>
        <v>#REF!</v>
      </c>
      <c r="L222" s="20" t="str">
        <f t="shared" si="111"/>
        <v xml:space="preserve"> </v>
      </c>
      <c r="M222" s="135" t="str">
        <f t="shared" si="112"/>
        <v xml:space="preserve"> </v>
      </c>
    </row>
    <row r="223" spans="2:13" ht="18.75" x14ac:dyDescent="0.3">
      <c r="B223" s="15">
        <v>13450</v>
      </c>
      <c r="C223" s="23" t="s">
        <v>183</v>
      </c>
      <c r="D223" s="204"/>
      <c r="E223" s="204"/>
      <c r="F223" s="17" t="e">
        <f>SUMIF(#REF!,B223,#REF!)</f>
        <v>#REF!</v>
      </c>
      <c r="G223" s="16" t="e">
        <f>SUMIF(#REF!,B223,#REF!)</f>
        <v>#REF!</v>
      </c>
      <c r="H223" s="18" t="e">
        <f>SUMIF(#REF!,B223,#REF!)</f>
        <v>#REF!</v>
      </c>
      <c r="I223" s="19" t="e">
        <f t="shared" si="108"/>
        <v>#REF!</v>
      </c>
      <c r="J223" s="20" t="e">
        <f t="shared" si="109"/>
        <v>#REF!</v>
      </c>
      <c r="K223" s="20" t="e">
        <f t="shared" si="110"/>
        <v>#REF!</v>
      </c>
      <c r="L223" s="20" t="str">
        <f>IF(E223&gt;0,SUM(H223*100/E223)," ")</f>
        <v xml:space="preserve"> </v>
      </c>
      <c r="M223" s="135" t="str">
        <f t="shared" si="112"/>
        <v xml:space="preserve"> </v>
      </c>
    </row>
    <row r="224" spans="2:13" ht="18.75" x14ac:dyDescent="0.3">
      <c r="B224" s="15">
        <v>13460</v>
      </c>
      <c r="C224" s="23" t="s">
        <v>178</v>
      </c>
      <c r="D224" s="214"/>
      <c r="E224" s="214"/>
      <c r="F224" s="17" t="e">
        <f>SUMIF(#REF!,B224,#REF!)</f>
        <v>#REF!</v>
      </c>
      <c r="G224" s="16" t="e">
        <f>SUMIF(#REF!,B224,#REF!)</f>
        <v>#REF!</v>
      </c>
      <c r="H224" s="18" t="e">
        <f>SUMIF(#REF!,B224,#REF!)</f>
        <v>#REF!</v>
      </c>
      <c r="I224" s="19" t="e">
        <f t="shared" si="108"/>
        <v>#REF!</v>
      </c>
      <c r="J224" s="20" t="e">
        <f t="shared" si="109"/>
        <v>#REF!</v>
      </c>
      <c r="K224" s="20" t="e">
        <f t="shared" si="110"/>
        <v>#REF!</v>
      </c>
      <c r="L224" s="20" t="str">
        <f t="shared" si="111"/>
        <v xml:space="preserve"> </v>
      </c>
      <c r="M224" s="135" t="str">
        <f t="shared" si="112"/>
        <v xml:space="preserve"> </v>
      </c>
    </row>
    <row r="225" spans="2:13" ht="18.75" x14ac:dyDescent="0.3">
      <c r="B225" s="15">
        <v>13470</v>
      </c>
      <c r="C225" s="23" t="s">
        <v>137</v>
      </c>
      <c r="D225" s="66"/>
      <c r="E225" s="204"/>
      <c r="F225" s="17" t="e">
        <f>SUMIF(#REF!,B225,#REF!)</f>
        <v>#REF!</v>
      </c>
      <c r="G225" s="16" t="e">
        <f>SUMIF(#REF!,B225,#REF!)</f>
        <v>#REF!</v>
      </c>
      <c r="H225" s="18" t="e">
        <f>SUMIF(#REF!,B225,#REF!)</f>
        <v>#REF!</v>
      </c>
      <c r="I225" s="19" t="e">
        <f t="shared" si="108"/>
        <v>#REF!</v>
      </c>
      <c r="J225" s="20" t="e">
        <f t="shared" si="109"/>
        <v>#REF!</v>
      </c>
      <c r="K225" s="20" t="e">
        <f t="shared" si="110"/>
        <v>#REF!</v>
      </c>
      <c r="L225" s="20" t="str">
        <f t="shared" si="111"/>
        <v xml:space="preserve"> </v>
      </c>
      <c r="M225" s="135" t="str">
        <f t="shared" si="112"/>
        <v xml:space="preserve"> </v>
      </c>
    </row>
    <row r="226" spans="2:13" ht="18.75" x14ac:dyDescent="0.3">
      <c r="B226" s="15">
        <v>13480</v>
      </c>
      <c r="C226" s="23" t="s">
        <v>39</v>
      </c>
      <c r="D226" s="66"/>
      <c r="E226" s="204"/>
      <c r="F226" s="17" t="e">
        <f>SUMIF(#REF!,B226,#REF!)</f>
        <v>#REF!</v>
      </c>
      <c r="G226" s="16" t="e">
        <f>SUMIF(#REF!,B226,#REF!)</f>
        <v>#REF!</v>
      </c>
      <c r="H226" s="18" t="e">
        <f>SUMIF(#REF!,B226,#REF!)</f>
        <v>#REF!</v>
      </c>
      <c r="I226" s="19" t="e">
        <f t="shared" si="108"/>
        <v>#REF!</v>
      </c>
      <c r="J226" s="20" t="e">
        <f t="shared" si="109"/>
        <v>#REF!</v>
      </c>
      <c r="K226" s="20" t="e">
        <f t="shared" si="110"/>
        <v>#REF!</v>
      </c>
      <c r="L226" s="20" t="str">
        <f t="shared" si="111"/>
        <v xml:space="preserve"> </v>
      </c>
      <c r="M226" s="135" t="str">
        <f t="shared" si="112"/>
        <v xml:space="preserve"> </v>
      </c>
    </row>
    <row r="227" spans="2:13" s="12" customFormat="1" ht="18.75" x14ac:dyDescent="0.3">
      <c r="B227" s="189">
        <v>1350</v>
      </c>
      <c r="C227" s="190" t="s">
        <v>120</v>
      </c>
      <c r="D227" s="191">
        <f>SUM(D228:D232)</f>
        <v>0</v>
      </c>
      <c r="E227" s="191">
        <f>SUM(E228:E232)</f>
        <v>0</v>
      </c>
      <c r="F227" s="191" t="e">
        <f t="shared" ref="F227:K227" si="113">SUM(F228:F232)</f>
        <v>#REF!</v>
      </c>
      <c r="G227" s="191" t="e">
        <f t="shared" si="113"/>
        <v>#REF!</v>
      </c>
      <c r="H227" s="191" t="e">
        <f t="shared" si="113"/>
        <v>#REF!</v>
      </c>
      <c r="I227" s="191" t="e">
        <f t="shared" si="113"/>
        <v>#REF!</v>
      </c>
      <c r="J227" s="191" t="e">
        <f t="shared" si="113"/>
        <v>#REF!</v>
      </c>
      <c r="K227" s="191" t="e">
        <f t="shared" si="113"/>
        <v>#REF!</v>
      </c>
      <c r="L227" s="192" t="str">
        <f t="shared" si="111"/>
        <v xml:space="preserve"> </v>
      </c>
      <c r="M227" s="193" t="str">
        <f t="shared" si="112"/>
        <v xml:space="preserve"> </v>
      </c>
    </row>
    <row r="228" spans="2:13" ht="18.75" x14ac:dyDescent="0.3">
      <c r="B228" s="15">
        <v>13501</v>
      </c>
      <c r="C228" s="24" t="s">
        <v>180</v>
      </c>
      <c r="D228" s="214"/>
      <c r="E228" s="214"/>
      <c r="F228" s="17" t="e">
        <f>SUMIF(#REF!,B228,#REF!)</f>
        <v>#REF!</v>
      </c>
      <c r="G228" s="16" t="e">
        <f>SUMIF(#REF!,B228,#REF!)</f>
        <v>#REF!</v>
      </c>
      <c r="H228" s="18" t="e">
        <f>SUMIF(#REF!,B228,#REF!)</f>
        <v>#REF!</v>
      </c>
      <c r="I228" s="19" t="e">
        <f>F228+G228+H228</f>
        <v>#REF!</v>
      </c>
      <c r="J228" s="20" t="e">
        <f>SUM(E228-F228-G228-H228)</f>
        <v>#REF!</v>
      </c>
      <c r="K228" s="20" t="e">
        <f>SUM(D228-F228-G228-H228)</f>
        <v>#REF!</v>
      </c>
      <c r="L228" s="20" t="str">
        <f t="shared" si="111"/>
        <v xml:space="preserve"> </v>
      </c>
      <c r="M228" s="135" t="str">
        <f t="shared" si="112"/>
        <v xml:space="preserve"> </v>
      </c>
    </row>
    <row r="229" spans="2:13" ht="18.75" x14ac:dyDescent="0.3">
      <c r="B229" s="15">
        <v>13503</v>
      </c>
      <c r="C229" s="24" t="s">
        <v>2</v>
      </c>
      <c r="D229" s="214"/>
      <c r="E229" s="214"/>
      <c r="F229" s="17" t="e">
        <f>SUMIF(#REF!,B229,#REF!)</f>
        <v>#REF!</v>
      </c>
      <c r="G229" s="16" t="e">
        <f>SUMIF(#REF!,B229,#REF!)</f>
        <v>#REF!</v>
      </c>
      <c r="H229" s="18" t="e">
        <f>SUMIF(#REF!,B229,#REF!)</f>
        <v>#REF!</v>
      </c>
      <c r="I229" s="19" t="e">
        <f>F229+G229+H229</f>
        <v>#REF!</v>
      </c>
      <c r="J229" s="20" t="e">
        <f>SUM(E229-F229-G229-H229)</f>
        <v>#REF!</v>
      </c>
      <c r="K229" s="20" t="e">
        <f>SUM(D229-F229-G229-H229)</f>
        <v>#REF!</v>
      </c>
      <c r="L229" s="20" t="str">
        <f t="shared" si="111"/>
        <v xml:space="preserve"> </v>
      </c>
      <c r="M229" s="135" t="str">
        <f t="shared" si="112"/>
        <v xml:space="preserve"> </v>
      </c>
    </row>
    <row r="230" spans="2:13" ht="18.75" x14ac:dyDescent="0.3">
      <c r="B230" s="15">
        <v>13504</v>
      </c>
      <c r="C230" s="24" t="s">
        <v>175</v>
      </c>
      <c r="D230" s="214"/>
      <c r="E230" s="214"/>
      <c r="F230" s="17" t="e">
        <f>SUMIF(#REF!,B230,#REF!)</f>
        <v>#REF!</v>
      </c>
      <c r="G230" s="16" t="e">
        <f>SUMIF(#REF!,B230,#REF!)</f>
        <v>#REF!</v>
      </c>
      <c r="H230" s="18" t="e">
        <f>SUMIF(#REF!,B230,#REF!)</f>
        <v>#REF!</v>
      </c>
      <c r="I230" s="19" t="e">
        <f>F230+G230+H230</f>
        <v>#REF!</v>
      </c>
      <c r="J230" s="20" t="e">
        <f>SUM(E230-F230-G230-H230)</f>
        <v>#REF!</v>
      </c>
      <c r="K230" s="20" t="e">
        <f>SUM(D230-F230-G230-H230)</f>
        <v>#REF!</v>
      </c>
      <c r="L230" s="20" t="str">
        <f t="shared" si="111"/>
        <v xml:space="preserve"> </v>
      </c>
      <c r="M230" s="135" t="str">
        <f t="shared" si="112"/>
        <v xml:space="preserve"> </v>
      </c>
    </row>
    <row r="231" spans="2:13" ht="18.75" x14ac:dyDescent="0.3">
      <c r="B231" s="15">
        <v>13505</v>
      </c>
      <c r="C231" s="24" t="s">
        <v>184</v>
      </c>
      <c r="D231" s="204"/>
      <c r="E231" s="204"/>
      <c r="F231" s="17" t="e">
        <f>SUMIF(#REF!,B231,#REF!)</f>
        <v>#REF!</v>
      </c>
      <c r="G231" s="16" t="e">
        <f>SUMIF(#REF!,B231,#REF!)</f>
        <v>#REF!</v>
      </c>
      <c r="H231" s="18" t="e">
        <f>SUMIF(#REF!,B231,#REF!)</f>
        <v>#REF!</v>
      </c>
      <c r="I231" s="19" t="e">
        <f>F231+G231+H231</f>
        <v>#REF!</v>
      </c>
      <c r="J231" s="20" t="e">
        <f>SUM(E231-F231-G231-H231)</f>
        <v>#REF!</v>
      </c>
      <c r="K231" s="20" t="e">
        <f>SUM(D231-F231-G231-H231)</f>
        <v>#REF!</v>
      </c>
      <c r="L231" s="20" t="str">
        <f>IF(E231&gt;0,SUM(H231*100/E231)," ")</f>
        <v xml:space="preserve"> </v>
      </c>
      <c r="M231" s="135" t="str">
        <f t="shared" si="112"/>
        <v xml:space="preserve"> </v>
      </c>
    </row>
    <row r="232" spans="2:13" ht="18.75" x14ac:dyDescent="0.3">
      <c r="B232" s="15">
        <v>13509</v>
      </c>
      <c r="C232" s="24" t="s">
        <v>138</v>
      </c>
      <c r="D232" s="204"/>
      <c r="E232" s="204"/>
      <c r="F232" s="17" t="e">
        <f>SUMIF(#REF!,B232,#REF!)</f>
        <v>#REF!</v>
      </c>
      <c r="G232" s="16" t="e">
        <f>SUMIF(#REF!,B232,#REF!)</f>
        <v>#REF!</v>
      </c>
      <c r="H232" s="18" t="e">
        <f>SUMIF(#REF!,B232,#REF!)</f>
        <v>#REF!</v>
      </c>
      <c r="I232" s="19" t="e">
        <f>F232+G232+H232</f>
        <v>#REF!</v>
      </c>
      <c r="J232" s="20" t="e">
        <f>SUM(E232-F232-G232-H232)</f>
        <v>#REF!</v>
      </c>
      <c r="K232" s="20" t="e">
        <f>SUM(D232-F232-G232-H232)</f>
        <v>#REF!</v>
      </c>
      <c r="L232" s="20" t="str">
        <f t="shared" si="111"/>
        <v xml:space="preserve"> </v>
      </c>
      <c r="M232" s="135" t="str">
        <f t="shared" si="112"/>
        <v xml:space="preserve"> </v>
      </c>
    </row>
    <row r="233" spans="2:13" s="12" customFormat="1" ht="18.75" x14ac:dyDescent="0.3">
      <c r="B233" s="189">
        <v>1360</v>
      </c>
      <c r="C233" s="190" t="s">
        <v>121</v>
      </c>
      <c r="D233" s="191">
        <f>SUM(D234:D238)</f>
        <v>0</v>
      </c>
      <c r="E233" s="191">
        <f>SUM(E234:E238)</f>
        <v>0</v>
      </c>
      <c r="F233" s="191" t="e">
        <f t="shared" ref="F233:K233" si="114">SUM(F234:F238)</f>
        <v>#REF!</v>
      </c>
      <c r="G233" s="191" t="e">
        <f t="shared" si="114"/>
        <v>#REF!</v>
      </c>
      <c r="H233" s="191" t="e">
        <f t="shared" si="114"/>
        <v>#REF!</v>
      </c>
      <c r="I233" s="191" t="e">
        <f t="shared" si="114"/>
        <v>#REF!</v>
      </c>
      <c r="J233" s="191" t="e">
        <f t="shared" si="114"/>
        <v>#REF!</v>
      </c>
      <c r="K233" s="191" t="e">
        <f t="shared" si="114"/>
        <v>#REF!</v>
      </c>
      <c r="L233" s="192" t="str">
        <f t="shared" si="111"/>
        <v xml:space="preserve"> </v>
      </c>
      <c r="M233" s="193" t="str">
        <f t="shared" si="112"/>
        <v xml:space="preserve"> </v>
      </c>
    </row>
    <row r="234" spans="2:13" ht="18.75" x14ac:dyDescent="0.3">
      <c r="B234" s="15">
        <v>13610</v>
      </c>
      <c r="C234" s="24" t="s">
        <v>7</v>
      </c>
      <c r="D234" s="214"/>
      <c r="E234" s="214"/>
      <c r="F234" s="17" t="e">
        <f>SUMIF(#REF!,B234,#REF!)</f>
        <v>#REF!</v>
      </c>
      <c r="G234" s="16" t="e">
        <f>SUMIF(#REF!,B234,#REF!)</f>
        <v>#REF!</v>
      </c>
      <c r="H234" s="18" t="e">
        <f>SUMIF(#REF!,B234,#REF!)</f>
        <v>#REF!</v>
      </c>
      <c r="I234" s="19" t="e">
        <f>F234+G234+H234</f>
        <v>#REF!</v>
      </c>
      <c r="J234" s="20" t="e">
        <f>SUM(E234-F234-G234-H234)</f>
        <v>#REF!</v>
      </c>
      <c r="K234" s="20" t="e">
        <f>SUM(D234-F234-G234-H234)</f>
        <v>#REF!</v>
      </c>
      <c r="L234" s="20" t="str">
        <f t="shared" si="111"/>
        <v xml:space="preserve"> </v>
      </c>
      <c r="M234" s="135" t="str">
        <f t="shared" si="112"/>
        <v xml:space="preserve"> </v>
      </c>
    </row>
    <row r="235" spans="2:13" ht="18.75" x14ac:dyDescent="0.3">
      <c r="B235" s="15">
        <v>13620</v>
      </c>
      <c r="C235" s="24" t="s">
        <v>177</v>
      </c>
      <c r="D235" s="204"/>
      <c r="E235" s="204"/>
      <c r="F235" s="17" t="e">
        <f>SUMIF(#REF!,B235,#REF!)</f>
        <v>#REF!</v>
      </c>
      <c r="G235" s="16" t="e">
        <f>SUMIF(#REF!,B235,#REF!)</f>
        <v>#REF!</v>
      </c>
      <c r="H235" s="18" t="e">
        <f>SUMIF(#REF!,B235,#REF!)</f>
        <v>#REF!</v>
      </c>
      <c r="I235" s="19" t="e">
        <f>F235+G235+H235</f>
        <v>#REF!</v>
      </c>
      <c r="J235" s="20" t="e">
        <f>SUM(E235-F235-G235-H235)</f>
        <v>#REF!</v>
      </c>
      <c r="K235" s="20" t="e">
        <f>SUM(D235-F235-G235-H235)</f>
        <v>#REF!</v>
      </c>
      <c r="L235" s="20" t="str">
        <f t="shared" si="111"/>
        <v xml:space="preserve"> </v>
      </c>
      <c r="M235" s="135" t="str">
        <f t="shared" si="112"/>
        <v xml:space="preserve"> </v>
      </c>
    </row>
    <row r="236" spans="2:13" ht="18.75" x14ac:dyDescent="0.3">
      <c r="B236" s="15">
        <v>13640</v>
      </c>
      <c r="C236" s="24" t="s">
        <v>19</v>
      </c>
      <c r="D236" s="204"/>
      <c r="E236" s="204"/>
      <c r="F236" s="17" t="e">
        <f>SUMIF(#REF!,B236,#REF!)</f>
        <v>#REF!</v>
      </c>
      <c r="G236" s="16" t="e">
        <f>SUMIF(#REF!,B236,#REF!)</f>
        <v>#REF!</v>
      </c>
      <c r="H236" s="18" t="e">
        <f>SUMIF(#REF!,B236,#REF!)</f>
        <v>#REF!</v>
      </c>
      <c r="I236" s="19" t="e">
        <f>F236+G236+H236</f>
        <v>#REF!</v>
      </c>
      <c r="J236" s="20" t="e">
        <f>SUM(E236-F236-G236-H236)</f>
        <v>#REF!</v>
      </c>
      <c r="K236" s="20" t="e">
        <f>SUM(D236-F236-G236-H236)</f>
        <v>#REF!</v>
      </c>
      <c r="L236" s="20" t="str">
        <f t="shared" si="111"/>
        <v xml:space="preserve"> </v>
      </c>
      <c r="M236" s="135" t="str">
        <f t="shared" si="112"/>
        <v xml:space="preserve"> </v>
      </c>
    </row>
    <row r="237" spans="2:13" ht="18.75" x14ac:dyDescent="0.3">
      <c r="B237" s="15">
        <v>13650</v>
      </c>
      <c r="C237" s="24" t="s">
        <v>28</v>
      </c>
      <c r="D237" s="204"/>
      <c r="E237" s="204"/>
      <c r="F237" s="17" t="e">
        <f>SUMIF(#REF!,B237,#REF!)</f>
        <v>#REF!</v>
      </c>
      <c r="G237" s="16" t="e">
        <f>SUMIF(#REF!,B237,#REF!)</f>
        <v>#REF!</v>
      </c>
      <c r="H237" s="18" t="e">
        <f>SUMIF(#REF!,B237,#REF!)</f>
        <v>#REF!</v>
      </c>
      <c r="I237" s="19" t="e">
        <f>F237+G237+H237</f>
        <v>#REF!</v>
      </c>
      <c r="J237" s="20" t="e">
        <f>SUM(E237-F237-G237-H237)</f>
        <v>#REF!</v>
      </c>
      <c r="K237" s="20" t="e">
        <f>SUM(D237-F237-G237-H237)</f>
        <v>#REF!</v>
      </c>
      <c r="L237" s="20" t="str">
        <f>IF(E237&gt;0,SUM(H237*100/E237)," ")</f>
        <v xml:space="preserve"> </v>
      </c>
      <c r="M237" s="135" t="str">
        <f>IF(D237&gt;0,SUM(H237*100/D237)," ")</f>
        <v xml:space="preserve"> </v>
      </c>
    </row>
    <row r="238" spans="2:13" ht="18.75" x14ac:dyDescent="0.3">
      <c r="B238" s="15">
        <v>13660</v>
      </c>
      <c r="C238" s="24" t="s">
        <v>16</v>
      </c>
      <c r="D238" s="66"/>
      <c r="E238" s="204"/>
      <c r="F238" s="17" t="e">
        <f>SUMIF(#REF!,B238,#REF!)</f>
        <v>#REF!</v>
      </c>
      <c r="G238" s="16" t="e">
        <f>SUMIF(#REF!,B238,#REF!)</f>
        <v>#REF!</v>
      </c>
      <c r="H238" s="18" t="e">
        <f>SUMIF(#REF!,B238,#REF!)</f>
        <v>#REF!</v>
      </c>
      <c r="I238" s="19" t="e">
        <f>F238+G238+H238</f>
        <v>#REF!</v>
      </c>
      <c r="J238" s="20" t="e">
        <f>SUM(E238-F238-G238-H238)</f>
        <v>#REF!</v>
      </c>
      <c r="K238" s="20" t="e">
        <f>SUM(D238-F238-G238-H238)</f>
        <v>#REF!</v>
      </c>
      <c r="L238" s="20" t="str">
        <f t="shared" si="111"/>
        <v xml:space="preserve"> </v>
      </c>
      <c r="M238" s="135" t="str">
        <f t="shared" si="112"/>
        <v xml:space="preserve"> </v>
      </c>
    </row>
    <row r="239" spans="2:13" s="12" customFormat="1" ht="18.75" x14ac:dyDescent="0.3">
      <c r="B239" s="189">
        <v>1370</v>
      </c>
      <c r="C239" s="190" t="s">
        <v>122</v>
      </c>
      <c r="D239" s="191">
        <f>SUM(D240:D241)</f>
        <v>0</v>
      </c>
      <c r="E239" s="191">
        <f>SUM(E240:E241)</f>
        <v>0</v>
      </c>
      <c r="F239" s="191" t="e">
        <f t="shared" ref="F239:M239" si="115">SUM(F240:F241)</f>
        <v>#REF!</v>
      </c>
      <c r="G239" s="191" t="e">
        <f t="shared" si="115"/>
        <v>#REF!</v>
      </c>
      <c r="H239" s="191" t="e">
        <f t="shared" si="115"/>
        <v>#REF!</v>
      </c>
      <c r="I239" s="191" t="e">
        <f t="shared" si="115"/>
        <v>#REF!</v>
      </c>
      <c r="J239" s="191" t="e">
        <f t="shared" si="115"/>
        <v>#REF!</v>
      </c>
      <c r="K239" s="191" t="e">
        <f t="shared" si="115"/>
        <v>#REF!</v>
      </c>
      <c r="L239" s="191">
        <f t="shared" si="115"/>
        <v>0</v>
      </c>
      <c r="M239" s="191">
        <f t="shared" si="115"/>
        <v>0</v>
      </c>
    </row>
    <row r="240" spans="2:13" ht="18.75" x14ac:dyDescent="0.3">
      <c r="B240" s="15">
        <v>13780</v>
      </c>
      <c r="C240" s="24" t="s">
        <v>0</v>
      </c>
      <c r="D240" s="214"/>
      <c r="E240" s="214"/>
      <c r="F240" s="17" t="e">
        <f>SUMIF(#REF!,B240,#REF!)</f>
        <v>#REF!</v>
      </c>
      <c r="G240" s="16" t="e">
        <f>SUMIF(#REF!,B240,#REF!)</f>
        <v>#REF!</v>
      </c>
      <c r="H240" s="18" t="e">
        <f>SUMIF(#REF!,B240,#REF!)</f>
        <v>#REF!</v>
      </c>
      <c r="I240" s="19" t="e">
        <f>F240+G240+H240</f>
        <v>#REF!</v>
      </c>
      <c r="J240" s="20" t="e">
        <f>SUM(E240-F240-G240-H240)</f>
        <v>#REF!</v>
      </c>
      <c r="K240" s="20" t="e">
        <f>SUM(D240-F240-G240-H240)</f>
        <v>#REF!</v>
      </c>
      <c r="L240" s="20" t="str">
        <f t="shared" ref="L240:L251" si="116">IF(E240&gt;0,SUM(H240*100/E240)," ")</f>
        <v xml:space="preserve"> </v>
      </c>
      <c r="M240" s="135" t="str">
        <f>IF(D240&gt;0,SUM(H240*100/D240)," ")</f>
        <v xml:space="preserve"> </v>
      </c>
    </row>
    <row r="241" spans="2:13" ht="18.75" x14ac:dyDescent="0.3">
      <c r="B241" s="15">
        <v>13790</v>
      </c>
      <c r="C241" s="24" t="s">
        <v>32</v>
      </c>
      <c r="D241" s="66"/>
      <c r="E241" s="204"/>
      <c r="F241" s="17" t="e">
        <f>SUMIF(#REF!,B241,#REF!)</f>
        <v>#REF!</v>
      </c>
      <c r="G241" s="16" t="e">
        <f>SUMIF(#REF!,B241,#REF!)</f>
        <v>#REF!</v>
      </c>
      <c r="H241" s="18" t="e">
        <f>SUMIF(#REF!,B241,#REF!)</f>
        <v>#REF!</v>
      </c>
      <c r="I241" s="19" t="e">
        <f>F241+G241+H241</f>
        <v>#REF!</v>
      </c>
      <c r="J241" s="20" t="e">
        <f>SUM(E241-F241-G241-H241)</f>
        <v>#REF!</v>
      </c>
      <c r="K241" s="20" t="e">
        <f>SUM(D241-F241-G241-H241)</f>
        <v>#REF!</v>
      </c>
      <c r="L241" s="20" t="str">
        <f t="shared" si="116"/>
        <v xml:space="preserve"> </v>
      </c>
      <c r="M241" s="135" t="str">
        <f>IF(D241&gt;0,SUM(H241*100/D241)," ")</f>
        <v xml:space="preserve"> </v>
      </c>
    </row>
    <row r="242" spans="2:13" s="12" customFormat="1" ht="18.75" x14ac:dyDescent="0.3">
      <c r="B242" s="189">
        <v>1380</v>
      </c>
      <c r="C242" s="190" t="s">
        <v>123</v>
      </c>
      <c r="D242" s="191">
        <f>SUM(D243:D243)</f>
        <v>0</v>
      </c>
      <c r="E242" s="191">
        <f>SUM(E243:E243)</f>
        <v>0</v>
      </c>
      <c r="F242" s="191" t="e">
        <f t="shared" ref="F242:K242" si="117">SUM(F243:F243)</f>
        <v>#REF!</v>
      </c>
      <c r="G242" s="191" t="e">
        <f t="shared" si="117"/>
        <v>#REF!</v>
      </c>
      <c r="H242" s="191" t="e">
        <f t="shared" si="117"/>
        <v>#REF!</v>
      </c>
      <c r="I242" s="191" t="e">
        <f t="shared" si="117"/>
        <v>#REF!</v>
      </c>
      <c r="J242" s="191" t="e">
        <f t="shared" si="117"/>
        <v>#REF!</v>
      </c>
      <c r="K242" s="191" t="e">
        <f t="shared" si="117"/>
        <v>#REF!</v>
      </c>
      <c r="L242" s="192" t="str">
        <f t="shared" si="116"/>
        <v xml:space="preserve"> </v>
      </c>
      <c r="M242" s="193" t="str">
        <f>IF(D242&gt;0,SUM(H242*100/D242)," ")</f>
        <v xml:space="preserve"> </v>
      </c>
    </row>
    <row r="243" spans="2:13" ht="18.75" x14ac:dyDescent="0.3">
      <c r="B243" s="15">
        <v>13851</v>
      </c>
      <c r="C243" s="24" t="s">
        <v>83</v>
      </c>
      <c r="D243" s="66"/>
      <c r="E243" s="204"/>
      <c r="F243" s="17" t="e">
        <f>SUMIF(#REF!,B243,#REF!)</f>
        <v>#REF!</v>
      </c>
      <c r="G243" s="16" t="e">
        <f>SUMIF(#REF!,B243,#REF!)</f>
        <v>#REF!</v>
      </c>
      <c r="H243" s="18" t="e">
        <f>SUMIF(#REF!,B243,#REF!)</f>
        <v>#REF!</v>
      </c>
      <c r="I243" s="19" t="e">
        <f>F243+G243+H243</f>
        <v>#REF!</v>
      </c>
      <c r="J243" s="20" t="e">
        <f>SUM(E243-F243-G243-H243)</f>
        <v>#REF!</v>
      </c>
      <c r="K243" s="20" t="e">
        <f>SUM(D243-F243-G243-H243)</f>
        <v>#REF!</v>
      </c>
      <c r="L243" s="20" t="str">
        <f t="shared" si="116"/>
        <v xml:space="preserve"> </v>
      </c>
      <c r="M243" s="135" t="str">
        <f>IF(D243&gt;0,SUM(H243*100/D243)," ")</f>
        <v xml:space="preserve"> </v>
      </c>
    </row>
    <row r="244" spans="2:13" ht="18.75" x14ac:dyDescent="0.3">
      <c r="B244" s="189">
        <v>1390</v>
      </c>
      <c r="C244" s="190" t="s">
        <v>127</v>
      </c>
      <c r="D244" s="191">
        <f>SUM(D245:D245)</f>
        <v>0</v>
      </c>
      <c r="E244" s="191">
        <f>SUM(E245:E245)</f>
        <v>0</v>
      </c>
      <c r="F244" s="191" t="e">
        <f t="shared" ref="F244:K244" si="118">SUM(F245:F245)</f>
        <v>#REF!</v>
      </c>
      <c r="G244" s="191" t="e">
        <f t="shared" si="118"/>
        <v>#REF!</v>
      </c>
      <c r="H244" s="191" t="e">
        <f t="shared" si="118"/>
        <v>#REF!</v>
      </c>
      <c r="I244" s="191" t="e">
        <f t="shared" si="118"/>
        <v>#REF!</v>
      </c>
      <c r="J244" s="191" t="e">
        <f t="shared" si="118"/>
        <v>#REF!</v>
      </c>
      <c r="K244" s="191" t="e">
        <f t="shared" si="118"/>
        <v>#REF!</v>
      </c>
      <c r="L244" s="192" t="str">
        <f t="shared" si="116"/>
        <v xml:space="preserve"> </v>
      </c>
      <c r="M244" s="193" t="str">
        <f t="shared" ref="M244:M250" si="119">IF(D244&gt;0,SUM(H244*100/D244)," ")</f>
        <v xml:space="preserve"> </v>
      </c>
    </row>
    <row r="245" spans="2:13" ht="18.75" x14ac:dyDescent="0.3">
      <c r="B245" s="15">
        <v>13918</v>
      </c>
      <c r="C245" s="24" t="s">
        <v>128</v>
      </c>
      <c r="D245" s="66"/>
      <c r="E245" s="204"/>
      <c r="F245" s="17" t="e">
        <f>SUMIF(#REF!,B245,#REF!)</f>
        <v>#REF!</v>
      </c>
      <c r="G245" s="16" t="e">
        <f>SUMIF(#REF!,B245,#REF!)</f>
        <v>#REF!</v>
      </c>
      <c r="H245" s="18" t="e">
        <f>SUMIF(#REF!,B245,#REF!)</f>
        <v>#REF!</v>
      </c>
      <c r="I245" s="19" t="e">
        <f>F245+G245+H245</f>
        <v>#REF!</v>
      </c>
      <c r="J245" s="20" t="e">
        <f>SUM(E245-F245-G245-H245)</f>
        <v>#REF!</v>
      </c>
      <c r="K245" s="20" t="e">
        <f>SUM(D245-F245-G245-H245)</f>
        <v>#REF!</v>
      </c>
      <c r="L245" s="20" t="str">
        <f t="shared" si="116"/>
        <v xml:space="preserve"> </v>
      </c>
      <c r="M245" s="135" t="str">
        <f t="shared" si="119"/>
        <v xml:space="preserve"> </v>
      </c>
    </row>
    <row r="246" spans="2:13" ht="18.75" x14ac:dyDescent="0.3">
      <c r="B246" s="189">
        <v>1395</v>
      </c>
      <c r="C246" s="190" t="s">
        <v>129</v>
      </c>
      <c r="D246" s="191">
        <f>SUM(D247:D250)</f>
        <v>0</v>
      </c>
      <c r="E246" s="191">
        <f>SUM(E247:E250)</f>
        <v>0</v>
      </c>
      <c r="F246" s="191" t="e">
        <f t="shared" ref="F246:K246" si="120">SUM(F247:F250)</f>
        <v>#REF!</v>
      </c>
      <c r="G246" s="191" t="e">
        <f t="shared" si="120"/>
        <v>#REF!</v>
      </c>
      <c r="H246" s="191" t="e">
        <f t="shared" si="120"/>
        <v>#REF!</v>
      </c>
      <c r="I246" s="191" t="e">
        <f t="shared" si="120"/>
        <v>#REF!</v>
      </c>
      <c r="J246" s="191" t="e">
        <f t="shared" si="120"/>
        <v>#REF!</v>
      </c>
      <c r="K246" s="191" t="e">
        <f t="shared" si="120"/>
        <v>#REF!</v>
      </c>
      <c r="L246" s="192" t="str">
        <f t="shared" si="116"/>
        <v xml:space="preserve"> </v>
      </c>
      <c r="M246" s="193" t="str">
        <f t="shared" si="119"/>
        <v xml:space="preserve"> </v>
      </c>
    </row>
    <row r="247" spans="2:13" ht="18.75" x14ac:dyDescent="0.3">
      <c r="B247" s="15">
        <v>13950</v>
      </c>
      <c r="C247" s="24" t="s">
        <v>3</v>
      </c>
      <c r="D247" s="66"/>
      <c r="E247" s="204"/>
      <c r="F247" s="17" t="e">
        <f>SUMIF(#REF!,B247,#REF!)</f>
        <v>#REF!</v>
      </c>
      <c r="G247" s="16" t="e">
        <f>SUMIF(#REF!,B247,#REF!)</f>
        <v>#REF!</v>
      </c>
      <c r="H247" s="18" t="e">
        <f>SUMIF(#REF!,B247,#REF!)</f>
        <v>#REF!</v>
      </c>
      <c r="I247" s="19" t="e">
        <f>F247+G247+H247</f>
        <v>#REF!</v>
      </c>
      <c r="J247" s="20" t="e">
        <f>SUM(E247-F247-G247-H247)</f>
        <v>#REF!</v>
      </c>
      <c r="K247" s="20" t="e">
        <f>SUM(D247-F247-G247-H247)</f>
        <v>#REF!</v>
      </c>
      <c r="L247" s="20" t="str">
        <f t="shared" si="116"/>
        <v xml:space="preserve"> </v>
      </c>
      <c r="M247" s="135" t="str">
        <f t="shared" si="119"/>
        <v xml:space="preserve"> </v>
      </c>
    </row>
    <row r="248" spans="2:13" ht="18.75" x14ac:dyDescent="0.3">
      <c r="B248" s="15">
        <v>13951</v>
      </c>
      <c r="C248" s="24" t="s">
        <v>8</v>
      </c>
      <c r="D248" s="204"/>
      <c r="E248" s="204"/>
      <c r="F248" s="17" t="e">
        <f>SUMIF(#REF!,B248,#REF!)</f>
        <v>#REF!</v>
      </c>
      <c r="G248" s="16" t="e">
        <f>SUMIF(#REF!,B248,#REF!)</f>
        <v>#REF!</v>
      </c>
      <c r="H248" s="18" t="e">
        <f>SUMIF(#REF!,B248,#REF!)</f>
        <v>#REF!</v>
      </c>
      <c r="I248" s="19" t="e">
        <f>F248+G248+H248</f>
        <v>#REF!</v>
      </c>
      <c r="J248" s="20" t="e">
        <f>SUM(E248-F248-G248-H248)</f>
        <v>#REF!</v>
      </c>
      <c r="K248" s="20" t="e">
        <f>SUM(D248-F248-G248-H248)</f>
        <v>#REF!</v>
      </c>
      <c r="L248" s="20" t="str">
        <f>IF(E248&gt;0,SUM(H248*100/E248)," ")</f>
        <v xml:space="preserve"> </v>
      </c>
      <c r="M248" s="135" t="str">
        <f t="shared" si="119"/>
        <v xml:space="preserve"> </v>
      </c>
    </row>
    <row r="249" spans="2:13" ht="18.75" x14ac:dyDescent="0.3">
      <c r="B249" s="15">
        <v>13952</v>
      </c>
      <c r="C249" s="24" t="s">
        <v>192</v>
      </c>
      <c r="D249" s="204"/>
      <c r="E249" s="204"/>
      <c r="F249" s="17" t="e">
        <f>SUMIF(#REF!,B249,#REF!)</f>
        <v>#REF!</v>
      </c>
      <c r="G249" s="16" t="e">
        <f>SUMIF(#REF!,B249,#REF!)</f>
        <v>#REF!</v>
      </c>
      <c r="H249" s="18" t="e">
        <f>SUMIF(#REF!,B249,#REF!)</f>
        <v>#REF!</v>
      </c>
      <c r="I249" s="19" t="e">
        <f>F249+G249+H249</f>
        <v>#REF!</v>
      </c>
      <c r="J249" s="20" t="e">
        <f>SUM(E249-F249-G249-H249)</f>
        <v>#REF!</v>
      </c>
      <c r="K249" s="20" t="e">
        <f>SUM(D249-F249-G249-H249)</f>
        <v>#REF!</v>
      </c>
      <c r="L249" s="20" t="str">
        <f>IF(E249&gt;0,SUM(H249*100/E249)," ")</f>
        <v xml:space="preserve"> </v>
      </c>
      <c r="M249" s="135" t="str">
        <f>IF(D249&gt;0,SUM(H249*100/D249)," ")</f>
        <v xml:space="preserve"> </v>
      </c>
    </row>
    <row r="250" spans="2:13" ht="18.75" x14ac:dyDescent="0.3">
      <c r="B250" s="15">
        <v>13953</v>
      </c>
      <c r="C250" s="24" t="s">
        <v>130</v>
      </c>
      <c r="D250" s="214"/>
      <c r="E250" s="214"/>
      <c r="F250" s="17" t="e">
        <f>SUMIF(#REF!,B250,#REF!)</f>
        <v>#REF!</v>
      </c>
      <c r="G250" s="16" t="e">
        <f>SUMIF(#REF!,B250,#REF!)</f>
        <v>#REF!</v>
      </c>
      <c r="H250" s="18" t="e">
        <f>SUMIF(#REF!,B250,#REF!)</f>
        <v>#REF!</v>
      </c>
      <c r="I250" s="19" t="e">
        <f>F250+G250+H250</f>
        <v>#REF!</v>
      </c>
      <c r="J250" s="20" t="e">
        <f>SUM(E250-F250-G250-H250)</f>
        <v>#REF!</v>
      </c>
      <c r="K250" s="20" t="e">
        <f>SUM(D250-F250-G250-H250)</f>
        <v>#REF!</v>
      </c>
      <c r="L250" s="20" t="str">
        <f t="shared" si="116"/>
        <v xml:space="preserve"> </v>
      </c>
      <c r="M250" s="135" t="str">
        <f t="shared" si="119"/>
        <v xml:space="preserve"> </v>
      </c>
    </row>
    <row r="251" spans="2:13" s="12" customFormat="1" ht="18.75" x14ac:dyDescent="0.3">
      <c r="B251" s="189">
        <v>1400</v>
      </c>
      <c r="C251" s="190" t="s">
        <v>124</v>
      </c>
      <c r="D251" s="191">
        <f>SUM(D252:D255)</f>
        <v>0</v>
      </c>
      <c r="E251" s="191">
        <f>SUM(E252:E255)</f>
        <v>0</v>
      </c>
      <c r="F251" s="191" t="e">
        <f t="shared" ref="F251:K251" si="121">SUM(F252:F255)</f>
        <v>#REF!</v>
      </c>
      <c r="G251" s="191" t="e">
        <f t="shared" si="121"/>
        <v>#REF!</v>
      </c>
      <c r="H251" s="191" t="e">
        <f t="shared" si="121"/>
        <v>#REF!</v>
      </c>
      <c r="I251" s="191" t="e">
        <f t="shared" si="121"/>
        <v>#REF!</v>
      </c>
      <c r="J251" s="191" t="e">
        <f t="shared" si="121"/>
        <v>#REF!</v>
      </c>
      <c r="K251" s="191" t="e">
        <f t="shared" si="121"/>
        <v>#REF!</v>
      </c>
      <c r="L251" s="192" t="str">
        <f t="shared" si="116"/>
        <v xml:space="preserve"> </v>
      </c>
      <c r="M251" s="193" t="str">
        <f>IF(D251&gt;0,SUM(H251*100/D251)," ")</f>
        <v xml:space="preserve"> </v>
      </c>
    </row>
    <row r="252" spans="2:13" ht="18.75" x14ac:dyDescent="0.3">
      <c r="B252" s="15">
        <v>14010</v>
      </c>
      <c r="C252" s="24" t="s">
        <v>9</v>
      </c>
      <c r="D252" s="66"/>
      <c r="E252" s="204"/>
      <c r="F252" s="17" t="e">
        <f>SUMIF(#REF!,B252,#REF!)</f>
        <v>#REF!</v>
      </c>
      <c r="G252" s="16" t="e">
        <f>SUMIF(#REF!,B252,#REF!)</f>
        <v>#REF!</v>
      </c>
      <c r="H252" s="18" t="e">
        <f>SUMIF(#REF!,B252,#REF!)</f>
        <v>#REF!</v>
      </c>
      <c r="I252" s="19" t="e">
        <f t="shared" ref="I252:I260" si="122">F252+G252+H252</f>
        <v>#REF!</v>
      </c>
      <c r="J252" s="20" t="e">
        <f t="shared" ref="J252:J260" si="123">SUM(E252-F252-G252-H252)</f>
        <v>#REF!</v>
      </c>
      <c r="K252" s="20" t="e">
        <f t="shared" ref="K252:K260" si="124">SUM(D252-F252-G252-H252)</f>
        <v>#REF!</v>
      </c>
      <c r="L252" s="20" t="str">
        <f t="shared" ref="L252:L260" si="125">IF(E252&gt;0,SUM(H252*100/E252)," ")</f>
        <v xml:space="preserve"> </v>
      </c>
      <c r="M252" s="135" t="str">
        <f t="shared" ref="M252:M260" si="126">IF(D252&gt;0,SUM(H252*100/D252)," ")</f>
        <v xml:space="preserve"> </v>
      </c>
    </row>
    <row r="253" spans="2:13" ht="18.75" x14ac:dyDescent="0.3">
      <c r="B253" s="15">
        <v>14020</v>
      </c>
      <c r="C253" s="24" t="s">
        <v>135</v>
      </c>
      <c r="D253" s="66"/>
      <c r="E253" s="204"/>
      <c r="F253" s="17" t="e">
        <f>SUMIF(#REF!,B253,#REF!)</f>
        <v>#REF!</v>
      </c>
      <c r="G253" s="16" t="e">
        <f>SUMIF(#REF!,B253,#REF!)</f>
        <v>#REF!</v>
      </c>
      <c r="H253" s="18" t="e">
        <f>SUMIF(#REF!,B253,#REF!)</f>
        <v>#REF!</v>
      </c>
      <c r="I253" s="19" t="e">
        <f>F253+G253+H253</f>
        <v>#REF!</v>
      </c>
      <c r="J253" s="20" t="e">
        <f>SUM(E253-F253-G253-H253)</f>
        <v>#REF!</v>
      </c>
      <c r="K253" s="20" t="e">
        <f>SUM(D253-F253-G253-H253)</f>
        <v>#REF!</v>
      </c>
      <c r="L253" s="20" t="str">
        <f>IF(E253&gt;0,SUM(H253*100/E253)," ")</f>
        <v xml:space="preserve"> </v>
      </c>
      <c r="M253" s="135" t="str">
        <f>IF(D253&gt;0,SUM(H253*100/D253)," ")</f>
        <v xml:space="preserve"> </v>
      </c>
    </row>
    <row r="254" spans="2:13" ht="18.75" x14ac:dyDescent="0.3">
      <c r="B254" s="21">
        <v>14040</v>
      </c>
      <c r="C254" s="205" t="s">
        <v>40</v>
      </c>
      <c r="D254" s="204"/>
      <c r="E254" s="204"/>
      <c r="F254" s="17" t="e">
        <f>SUMIF(#REF!,B254,#REF!)</f>
        <v>#REF!</v>
      </c>
      <c r="G254" s="16" t="e">
        <f>SUMIF(#REF!,B254,#REF!)</f>
        <v>#REF!</v>
      </c>
      <c r="H254" s="18" t="e">
        <f>SUMIF(#REF!,B254,#REF!)</f>
        <v>#REF!</v>
      </c>
      <c r="I254" s="19" t="e">
        <f>F254+G254+H254</f>
        <v>#REF!</v>
      </c>
      <c r="J254" s="20" t="e">
        <f>SUM(E254-F254-G254-H254)</f>
        <v>#REF!</v>
      </c>
      <c r="K254" s="20" t="e">
        <f>SUM(D254-F254-G254-H254)</f>
        <v>#REF!</v>
      </c>
      <c r="L254" s="20" t="str">
        <f>IF(E254&gt;0,SUM(H254*100/E254)," ")</f>
        <v xml:space="preserve"> </v>
      </c>
      <c r="M254" s="135" t="str">
        <f>IF(D254&gt;0,SUM(H254*100/D254)," ")</f>
        <v xml:space="preserve"> </v>
      </c>
    </row>
    <row r="255" spans="2:13" ht="18.75" x14ac:dyDescent="0.3">
      <c r="B255" s="15">
        <v>14050</v>
      </c>
      <c r="C255" s="24" t="s">
        <v>190</v>
      </c>
      <c r="D255" s="66"/>
      <c r="E255" s="204"/>
      <c r="F255" s="17" t="e">
        <f>SUMIF(#REF!,B255,#REF!)</f>
        <v>#REF!</v>
      </c>
      <c r="G255" s="16" t="e">
        <f>SUMIF(#REF!,B255,#REF!)</f>
        <v>#REF!</v>
      </c>
      <c r="H255" s="18" t="e">
        <f>SUMIF(#REF!,B255,#REF!)</f>
        <v>#REF!</v>
      </c>
      <c r="I255" s="19" t="e">
        <f t="shared" si="122"/>
        <v>#REF!</v>
      </c>
      <c r="J255" s="20" t="e">
        <f t="shared" si="123"/>
        <v>#REF!</v>
      </c>
      <c r="K255" s="20" t="e">
        <f t="shared" si="124"/>
        <v>#REF!</v>
      </c>
      <c r="L255" s="20" t="str">
        <f t="shared" si="125"/>
        <v xml:space="preserve"> </v>
      </c>
      <c r="M255" s="135" t="str">
        <f t="shared" si="126"/>
        <v xml:space="preserve"> </v>
      </c>
    </row>
    <row r="256" spans="2:13" s="12" customFormat="1" ht="18.75" x14ac:dyDescent="0.3">
      <c r="B256" s="189">
        <v>1410</v>
      </c>
      <c r="C256" s="190" t="s">
        <v>125</v>
      </c>
      <c r="D256" s="191">
        <f>SUM(D257:D260)</f>
        <v>0</v>
      </c>
      <c r="E256" s="191">
        <f>SUM(E257:E260)</f>
        <v>0</v>
      </c>
      <c r="F256" s="191" t="e">
        <f t="shared" ref="F256:K256" si="127">SUM(F257:F260)</f>
        <v>#REF!</v>
      </c>
      <c r="G256" s="191" t="e">
        <f t="shared" si="127"/>
        <v>#REF!</v>
      </c>
      <c r="H256" s="191" t="e">
        <f t="shared" si="127"/>
        <v>#REF!</v>
      </c>
      <c r="I256" s="191" t="e">
        <f t="shared" si="127"/>
        <v>#REF!</v>
      </c>
      <c r="J256" s="191" t="e">
        <f t="shared" si="127"/>
        <v>#REF!</v>
      </c>
      <c r="K256" s="191" t="e">
        <f t="shared" si="127"/>
        <v>#REF!</v>
      </c>
      <c r="L256" s="192" t="str">
        <f>IF(E256&gt;0,SUM(H256*100/E256)," ")</f>
        <v xml:space="preserve"> </v>
      </c>
      <c r="M256" s="193" t="str">
        <f t="shared" si="126"/>
        <v xml:space="preserve"> </v>
      </c>
    </row>
    <row r="257" spans="2:13" ht="18.75" x14ac:dyDescent="0.3">
      <c r="B257" s="15">
        <v>14110</v>
      </c>
      <c r="C257" s="22" t="s">
        <v>30</v>
      </c>
      <c r="D257" s="214"/>
      <c r="E257" s="214"/>
      <c r="F257" s="17" t="e">
        <f>SUMIF(#REF!,B257,#REF!)</f>
        <v>#REF!</v>
      </c>
      <c r="G257" s="16" t="e">
        <f>SUMIF(#REF!,B257,#REF!)</f>
        <v>#REF!</v>
      </c>
      <c r="H257" s="18" t="e">
        <f>SUMIF(#REF!,B257,#REF!)</f>
        <v>#REF!</v>
      </c>
      <c r="I257" s="19" t="e">
        <f t="shared" si="122"/>
        <v>#REF!</v>
      </c>
      <c r="J257" s="20" t="e">
        <f t="shared" si="123"/>
        <v>#REF!</v>
      </c>
      <c r="K257" s="20" t="e">
        <f t="shared" si="124"/>
        <v>#REF!</v>
      </c>
      <c r="L257" s="20" t="str">
        <f t="shared" si="125"/>
        <v xml:space="preserve"> </v>
      </c>
      <c r="M257" s="135" t="str">
        <f t="shared" si="126"/>
        <v xml:space="preserve"> </v>
      </c>
    </row>
    <row r="258" spans="2:13" ht="18.75" x14ac:dyDescent="0.3">
      <c r="B258" s="138">
        <v>14140</v>
      </c>
      <c r="C258" s="22" t="s">
        <v>82</v>
      </c>
      <c r="D258" s="214"/>
      <c r="E258" s="214"/>
      <c r="F258" s="17" t="e">
        <f>SUMIF(#REF!,B258,#REF!)</f>
        <v>#REF!</v>
      </c>
      <c r="G258" s="16" t="e">
        <f>SUMIF(#REF!,B258,#REF!)</f>
        <v>#REF!</v>
      </c>
      <c r="H258" s="18" t="e">
        <f>SUMIF(#REF!,B258,#REF!)</f>
        <v>#REF!</v>
      </c>
      <c r="I258" s="19" t="e">
        <f t="shared" si="122"/>
        <v>#REF!</v>
      </c>
      <c r="J258" s="20" t="e">
        <f t="shared" si="123"/>
        <v>#REF!</v>
      </c>
      <c r="K258" s="20" t="e">
        <f t="shared" si="124"/>
        <v>#REF!</v>
      </c>
      <c r="L258" s="20" t="str">
        <f t="shared" si="125"/>
        <v xml:space="preserve"> </v>
      </c>
      <c r="M258" s="135" t="str">
        <f t="shared" si="126"/>
        <v xml:space="preserve"> </v>
      </c>
    </row>
    <row r="259" spans="2:13" ht="18.75" x14ac:dyDescent="0.3">
      <c r="B259" s="196">
        <v>14150</v>
      </c>
      <c r="C259" s="22" t="s">
        <v>131</v>
      </c>
      <c r="D259" s="204"/>
      <c r="E259" s="204"/>
      <c r="F259" s="17" t="e">
        <f>SUMIF(#REF!,B259,#REF!)</f>
        <v>#REF!</v>
      </c>
      <c r="G259" s="16" t="e">
        <f>SUMIF(#REF!,B259,#REF!)</f>
        <v>#REF!</v>
      </c>
      <c r="H259" s="18" t="e">
        <f>SUMIF(#REF!,B259,#REF!)</f>
        <v>#REF!</v>
      </c>
      <c r="I259" s="19" t="e">
        <f>F259+G259+H259</f>
        <v>#REF!</v>
      </c>
      <c r="J259" s="20" t="e">
        <f>SUM(E259-F259-G259-H259)</f>
        <v>#REF!</v>
      </c>
      <c r="K259" s="20" t="e">
        <f>SUM(D259-F259-G259-H259)</f>
        <v>#REF!</v>
      </c>
      <c r="L259" s="20" t="str">
        <f>IF(E259&gt;0,SUM(H259*100/E259)," ")</f>
        <v xml:space="preserve"> </v>
      </c>
      <c r="M259" s="135" t="str">
        <f>IF(D259&gt;0,SUM(H259*100/D259)," ")</f>
        <v xml:space="preserve"> </v>
      </c>
    </row>
    <row r="260" spans="2:13" ht="18.75" x14ac:dyDescent="0.3">
      <c r="B260" s="138">
        <v>14160</v>
      </c>
      <c r="C260" s="22" t="s">
        <v>202</v>
      </c>
      <c r="D260" s="66"/>
      <c r="E260" s="204"/>
      <c r="F260" s="17" t="e">
        <f>SUMIF(#REF!,B260,#REF!)</f>
        <v>#REF!</v>
      </c>
      <c r="G260" s="16" t="e">
        <f>SUMIF(#REF!,B260,#REF!)</f>
        <v>#REF!</v>
      </c>
      <c r="H260" s="18" t="e">
        <f>SUMIF(#REF!,B260,#REF!)</f>
        <v>#REF!</v>
      </c>
      <c r="I260" s="19" t="e">
        <f t="shared" si="122"/>
        <v>#REF!</v>
      </c>
      <c r="J260" s="20" t="e">
        <f t="shared" si="123"/>
        <v>#REF!</v>
      </c>
      <c r="K260" s="20" t="e">
        <f t="shared" si="124"/>
        <v>#REF!</v>
      </c>
      <c r="L260" s="20" t="str">
        <f t="shared" si="125"/>
        <v xml:space="preserve"> </v>
      </c>
      <c r="M260" s="135" t="str">
        <f t="shared" si="126"/>
        <v xml:space="preserve"> </v>
      </c>
    </row>
    <row r="261" spans="2:13" ht="18.75" x14ac:dyDescent="0.3">
      <c r="B261" s="189">
        <v>1420</v>
      </c>
      <c r="C261" s="190" t="s">
        <v>126</v>
      </c>
      <c r="D261" s="191">
        <f>SUM(D262:D262)</f>
        <v>0</v>
      </c>
      <c r="E261" s="191">
        <f>SUM(E262:E262)</f>
        <v>0</v>
      </c>
      <c r="F261" s="191" t="e">
        <f t="shared" ref="F261:K261" si="128">SUM(F262:F262)</f>
        <v>#REF!</v>
      </c>
      <c r="G261" s="191" t="e">
        <f t="shared" si="128"/>
        <v>#REF!</v>
      </c>
      <c r="H261" s="191" t="e">
        <f t="shared" si="128"/>
        <v>#REF!</v>
      </c>
      <c r="I261" s="191" t="e">
        <f t="shared" si="128"/>
        <v>#REF!</v>
      </c>
      <c r="J261" s="191" t="e">
        <f t="shared" si="128"/>
        <v>#REF!</v>
      </c>
      <c r="K261" s="191" t="e">
        <f t="shared" si="128"/>
        <v>#REF!</v>
      </c>
      <c r="L261" s="192" t="str">
        <f>IF(E261&gt;0,SUM(H261*100/E261)," ")</f>
        <v xml:space="preserve"> </v>
      </c>
      <c r="M261" s="193" t="str">
        <f>IF(D261&gt;0,SUM(H261*100/D261)," ")</f>
        <v xml:space="preserve"> </v>
      </c>
    </row>
    <row r="262" spans="2:13" ht="18.75" x14ac:dyDescent="0.3">
      <c r="B262" s="196">
        <v>14210</v>
      </c>
      <c r="C262" s="22" t="s">
        <v>17</v>
      </c>
      <c r="D262" s="204"/>
      <c r="E262" s="204"/>
      <c r="F262" s="17" t="e">
        <f>SUMIF(#REF!,B262,#REF!)</f>
        <v>#REF!</v>
      </c>
      <c r="G262" s="16" t="e">
        <f>SUMIF(#REF!,B262,#REF!)</f>
        <v>#REF!</v>
      </c>
      <c r="H262" s="18" t="e">
        <f>SUMIF(#REF!,B262,#REF!)</f>
        <v>#REF!</v>
      </c>
      <c r="I262" s="19" t="e">
        <f>F262+G262+H262</f>
        <v>#REF!</v>
      </c>
      <c r="J262" s="20" t="e">
        <f>SUM(E262-F262-G262-H262)</f>
        <v>#REF!</v>
      </c>
      <c r="K262" s="20" t="e">
        <f>SUM(D262-F262-G262-H262)</f>
        <v>#REF!</v>
      </c>
      <c r="L262" s="20" t="str">
        <f>IF(E262&gt;0,SUM(H262*100/E262)," ")</f>
        <v xml:space="preserve"> </v>
      </c>
      <c r="M262" s="135" t="str">
        <f>IF(D262&gt;0,SUM(H262*100/D262)," ")</f>
        <v xml:space="preserve"> </v>
      </c>
    </row>
    <row r="263" spans="2:13" ht="18.75" x14ac:dyDescent="0.3">
      <c r="B263" s="189">
        <v>1430</v>
      </c>
      <c r="C263" s="190" t="s">
        <v>132</v>
      </c>
      <c r="D263" s="191">
        <f>SUM(D264:D265)</f>
        <v>0</v>
      </c>
      <c r="E263" s="191">
        <f>SUM(E264:E265)</f>
        <v>0</v>
      </c>
      <c r="F263" s="191" t="e">
        <f t="shared" ref="F263:K263" si="129">SUM(F264:F265)</f>
        <v>#REF!</v>
      </c>
      <c r="G263" s="191" t="e">
        <f t="shared" si="129"/>
        <v>#REF!</v>
      </c>
      <c r="H263" s="191" t="e">
        <f t="shared" si="129"/>
        <v>#REF!</v>
      </c>
      <c r="I263" s="191" t="e">
        <f t="shared" si="129"/>
        <v>#REF!</v>
      </c>
      <c r="J263" s="191" t="e">
        <f t="shared" si="129"/>
        <v>#REF!</v>
      </c>
      <c r="K263" s="191" t="e">
        <f t="shared" si="129"/>
        <v>#REF!</v>
      </c>
      <c r="L263" s="192" t="str">
        <f t="shared" ref="L263:L270" si="130">IF(E263&gt;0,SUM(H263*100/E263)," ")</f>
        <v xml:space="preserve"> </v>
      </c>
      <c r="M263" s="193" t="str">
        <f t="shared" ref="M263:M270" si="131">IF(D263&gt;0,SUM(H263*100/D263)," ")</f>
        <v xml:space="preserve"> </v>
      </c>
    </row>
    <row r="264" spans="2:13" ht="18.75" x14ac:dyDescent="0.3">
      <c r="B264" s="196">
        <v>14310</v>
      </c>
      <c r="C264" s="22" t="s">
        <v>20</v>
      </c>
      <c r="D264" s="66"/>
      <c r="E264" s="204"/>
      <c r="F264" s="17" t="e">
        <f>SUMIF(#REF!,B264,#REF!)</f>
        <v>#REF!</v>
      </c>
      <c r="G264" s="16" t="e">
        <f>SUMIF(#REF!,B264,#REF!)</f>
        <v>#REF!</v>
      </c>
      <c r="H264" s="18" t="e">
        <f>SUMIF(#REF!,B264,#REF!)</f>
        <v>#REF!</v>
      </c>
      <c r="I264" s="19" t="e">
        <f>F264+G264+H264</f>
        <v>#REF!</v>
      </c>
      <c r="J264" s="20" t="e">
        <f>SUM(E264-F264-G264-H264)</f>
        <v>#REF!</v>
      </c>
      <c r="K264" s="20" t="e">
        <f>SUM(D264-F264-G264-H264)</f>
        <v>#REF!</v>
      </c>
      <c r="L264" s="20" t="str">
        <f t="shared" si="130"/>
        <v xml:space="preserve"> </v>
      </c>
      <c r="M264" s="135" t="str">
        <f t="shared" si="131"/>
        <v xml:space="preserve"> </v>
      </c>
    </row>
    <row r="265" spans="2:13" ht="18.75" x14ac:dyDescent="0.3">
      <c r="B265" s="196">
        <v>14320</v>
      </c>
      <c r="C265" s="22" t="s">
        <v>133</v>
      </c>
      <c r="D265" s="214"/>
      <c r="E265" s="214"/>
      <c r="F265" s="17" t="e">
        <f>SUMIF(#REF!,B265,#REF!)</f>
        <v>#REF!</v>
      </c>
      <c r="G265" s="16" t="e">
        <f>SUMIF(#REF!,B265,#REF!)</f>
        <v>#REF!</v>
      </c>
      <c r="H265" s="18" t="e">
        <f>SUMIF(#REF!,B265,#REF!)</f>
        <v>#REF!</v>
      </c>
      <c r="I265" s="19" t="e">
        <f>F265+G265+H265</f>
        <v>#REF!</v>
      </c>
      <c r="J265" s="20" t="e">
        <f>SUM(E265-F265-G265-H265)</f>
        <v>#REF!</v>
      </c>
      <c r="K265" s="20" t="e">
        <f>SUM(D265-F265-G265-H265)</f>
        <v>#REF!</v>
      </c>
      <c r="L265" s="20" t="str">
        <f t="shared" si="130"/>
        <v xml:space="preserve"> </v>
      </c>
      <c r="M265" s="135" t="str">
        <f t="shared" si="131"/>
        <v xml:space="preserve"> </v>
      </c>
    </row>
    <row r="266" spans="2:13" ht="18.75" x14ac:dyDescent="0.3">
      <c r="B266" s="136">
        <v>1320</v>
      </c>
      <c r="C266" s="39" t="s">
        <v>10</v>
      </c>
      <c r="D266" s="55">
        <f>SUM(D267:D269)</f>
        <v>0</v>
      </c>
      <c r="E266" s="203">
        <f>SUM(E267:E269)</f>
        <v>0</v>
      </c>
      <c r="F266" s="55" t="e">
        <f t="shared" ref="F266:K266" si="132">SUM(F267:F269)</f>
        <v>#REF!</v>
      </c>
      <c r="G266" s="55" t="e">
        <f t="shared" si="132"/>
        <v>#REF!</v>
      </c>
      <c r="H266" s="55" t="e">
        <f t="shared" si="132"/>
        <v>#REF!</v>
      </c>
      <c r="I266" s="49" t="e">
        <f t="shared" si="132"/>
        <v>#REF!</v>
      </c>
      <c r="J266" s="49" t="e">
        <f t="shared" si="132"/>
        <v>#REF!</v>
      </c>
      <c r="K266" s="49" t="e">
        <f t="shared" si="132"/>
        <v>#REF!</v>
      </c>
      <c r="L266" s="49" t="str">
        <f t="shared" si="130"/>
        <v xml:space="preserve"> </v>
      </c>
      <c r="M266" s="137" t="str">
        <f t="shared" si="131"/>
        <v xml:space="preserve"> </v>
      </c>
    </row>
    <row r="267" spans="2:13" ht="18.75" x14ac:dyDescent="0.3">
      <c r="B267" s="139">
        <v>13210</v>
      </c>
      <c r="C267" s="26" t="s">
        <v>11</v>
      </c>
      <c r="D267" s="204"/>
      <c r="E267" s="204"/>
      <c r="F267" s="17" t="e">
        <f>SUMIF(#REF!,B267,#REF!)</f>
        <v>#REF!</v>
      </c>
      <c r="G267" s="16" t="e">
        <f>SUMIF(#REF!,B267,#REF!)</f>
        <v>#REF!</v>
      </c>
      <c r="H267" s="18" t="e">
        <f>SUMIF(#REF!,B267,#REF!)</f>
        <v>#REF!</v>
      </c>
      <c r="I267" s="19" t="e">
        <f>F267+G267+H267</f>
        <v>#REF!</v>
      </c>
      <c r="J267" s="28" t="e">
        <f>E267-I267</f>
        <v>#REF!</v>
      </c>
      <c r="K267" s="20" t="e">
        <f>D267-I267</f>
        <v>#REF!</v>
      </c>
      <c r="L267" s="28" t="str">
        <f t="shared" si="130"/>
        <v xml:space="preserve"> </v>
      </c>
      <c r="M267" s="135" t="str">
        <f t="shared" si="131"/>
        <v xml:space="preserve"> </v>
      </c>
    </row>
    <row r="268" spans="2:13" ht="18.75" x14ac:dyDescent="0.3">
      <c r="B268" s="139">
        <v>13220</v>
      </c>
      <c r="C268" s="26" t="s">
        <v>12</v>
      </c>
      <c r="D268" s="204"/>
      <c r="E268" s="204"/>
      <c r="F268" s="17" t="e">
        <f>SUMIF(#REF!,B268,#REF!)</f>
        <v>#REF!</v>
      </c>
      <c r="G268" s="16" t="e">
        <f>SUMIF(#REF!,B268,#REF!)</f>
        <v>#REF!</v>
      </c>
      <c r="H268" s="18" t="e">
        <f>SUMIF(#REF!,B268,#REF!)</f>
        <v>#REF!</v>
      </c>
      <c r="I268" s="19" t="e">
        <f>F268+G268+H268</f>
        <v>#REF!</v>
      </c>
      <c r="J268" s="28" t="e">
        <f>E268-I268</f>
        <v>#REF!</v>
      </c>
      <c r="K268" s="20" t="e">
        <f>D268-I268</f>
        <v>#REF!</v>
      </c>
      <c r="L268" s="28" t="str">
        <f t="shared" si="130"/>
        <v xml:space="preserve"> </v>
      </c>
      <c r="M268" s="135" t="str">
        <f t="shared" si="131"/>
        <v xml:space="preserve"> </v>
      </c>
    </row>
    <row r="269" spans="2:13" ht="18.75" x14ac:dyDescent="0.3">
      <c r="B269" s="139">
        <v>13230</v>
      </c>
      <c r="C269" s="26" t="s">
        <v>13</v>
      </c>
      <c r="D269" s="66"/>
      <c r="E269" s="204"/>
      <c r="F269" s="17" t="e">
        <f>SUMIF(#REF!,B269,#REF!)</f>
        <v>#REF!</v>
      </c>
      <c r="G269" s="16" t="e">
        <f>SUMIF(#REF!,B269,#REF!)</f>
        <v>#REF!</v>
      </c>
      <c r="H269" s="18" t="e">
        <f>SUMIF(#REF!,B269,#REF!)</f>
        <v>#REF!</v>
      </c>
      <c r="I269" s="19" t="e">
        <f>F269+G269+H269</f>
        <v>#REF!</v>
      </c>
      <c r="J269" s="28" t="e">
        <f>E269-I269</f>
        <v>#REF!</v>
      </c>
      <c r="K269" s="20" t="e">
        <f>D269-I269</f>
        <v>#REF!</v>
      </c>
      <c r="L269" s="28" t="str">
        <f t="shared" si="130"/>
        <v xml:space="preserve"> </v>
      </c>
      <c r="M269" s="135" t="str">
        <f t="shared" si="131"/>
        <v xml:space="preserve"> </v>
      </c>
    </row>
    <row r="270" spans="2:13" ht="19.5" thickBot="1" x14ac:dyDescent="0.35">
      <c r="B270" s="140"/>
      <c r="C270" s="141" t="s">
        <v>18</v>
      </c>
      <c r="D270" s="142">
        <f t="shared" ref="D270:I270" si="133">D208+D210+D266</f>
        <v>0</v>
      </c>
      <c r="E270" s="142">
        <f t="shared" si="133"/>
        <v>0</v>
      </c>
      <c r="F270" s="142" t="e">
        <f t="shared" si="133"/>
        <v>#REF!</v>
      </c>
      <c r="G270" s="142" t="e">
        <f t="shared" si="133"/>
        <v>#REF!</v>
      </c>
      <c r="H270" s="142" t="e">
        <f t="shared" si="133"/>
        <v>#REF!</v>
      </c>
      <c r="I270" s="142" t="e">
        <f t="shared" si="133"/>
        <v>#REF!</v>
      </c>
      <c r="J270" s="142" t="e">
        <f>J208+J210+J268</f>
        <v>#REF!</v>
      </c>
      <c r="K270" s="142" t="e">
        <f>K208+K210+K268</f>
        <v>#REF!</v>
      </c>
      <c r="L270" s="143" t="str">
        <f t="shared" si="130"/>
        <v xml:space="preserve"> </v>
      </c>
      <c r="M270" s="144" t="str">
        <f t="shared" si="131"/>
        <v xml:space="preserve"> </v>
      </c>
    </row>
    <row r="272" spans="2:13" ht="13.5" thickBot="1" x14ac:dyDescent="0.25"/>
    <row r="273" spans="1:13" ht="20.25" x14ac:dyDescent="0.3">
      <c r="B273" s="274" t="e">
        <f>#REF!</f>
        <v>#REF!</v>
      </c>
      <c r="C273" s="275"/>
      <c r="D273" s="275"/>
      <c r="E273" s="275"/>
      <c r="F273" s="275"/>
      <c r="G273" s="275"/>
      <c r="H273" s="275"/>
      <c r="I273" s="275"/>
      <c r="J273" s="275"/>
      <c r="K273" s="275"/>
      <c r="L273" s="275"/>
      <c r="M273" s="276"/>
    </row>
    <row r="274" spans="1:13" ht="21" thickBot="1" x14ac:dyDescent="0.35">
      <c r="B274" s="5"/>
      <c r="C274" s="6"/>
      <c r="D274" s="66"/>
      <c r="E274" s="128"/>
      <c r="F274" s="6"/>
      <c r="G274" s="7"/>
      <c r="H274" s="7"/>
      <c r="I274" s="7"/>
      <c r="J274" s="8"/>
      <c r="K274" s="9"/>
      <c r="L274" s="9"/>
      <c r="M274" s="131"/>
    </row>
    <row r="275" spans="1:13" s="11" customFormat="1" ht="113.25" thickBot="1" x14ac:dyDescent="0.25">
      <c r="A275" s="12"/>
      <c r="B275" s="41" t="s">
        <v>34</v>
      </c>
      <c r="C275" s="42" t="s">
        <v>14</v>
      </c>
      <c r="D275" s="44" t="s">
        <v>185</v>
      </c>
      <c r="E275" s="43" t="s">
        <v>115</v>
      </c>
      <c r="F275" s="43" t="s">
        <v>73</v>
      </c>
      <c r="G275" s="44" t="s">
        <v>74</v>
      </c>
      <c r="H275" s="44" t="s">
        <v>79</v>
      </c>
      <c r="I275" s="43" t="s">
        <v>75</v>
      </c>
      <c r="J275" s="43" t="s">
        <v>76</v>
      </c>
      <c r="K275" s="43" t="s">
        <v>116</v>
      </c>
      <c r="L275" s="43" t="s">
        <v>77</v>
      </c>
      <c r="M275" s="45" t="s">
        <v>80</v>
      </c>
    </row>
    <row r="276" spans="1:13" ht="18.75" x14ac:dyDescent="0.3">
      <c r="B276" s="132">
        <v>1110</v>
      </c>
      <c r="C276" s="47" t="s">
        <v>1</v>
      </c>
      <c r="D276" s="48"/>
      <c r="E276" s="48"/>
      <c r="F276" s="13"/>
      <c r="G276" s="13"/>
      <c r="H276" s="67"/>
      <c r="I276" s="13">
        <f>F276+G276+H276</f>
        <v>0</v>
      </c>
      <c r="J276" s="13">
        <f>E276-(F276+G276+H276)</f>
        <v>0</v>
      </c>
      <c r="K276" s="13">
        <f>SUM(D276-F276-G276-H276)</f>
        <v>0</v>
      </c>
      <c r="L276" s="13" t="str">
        <f>IF(E276&gt;0,SUM(H276*100/E276)," ")</f>
        <v xml:space="preserve"> </v>
      </c>
      <c r="M276" s="133" t="str">
        <f>IF(D276&gt;0,SUM(H276*100/D276)," ")</f>
        <v xml:space="preserve"> </v>
      </c>
    </row>
    <row r="277" spans="1:13" ht="20.25" x14ac:dyDescent="0.3">
      <c r="B277" s="134"/>
      <c r="C277" s="57"/>
      <c r="D277" s="58"/>
      <c r="E277" s="59"/>
      <c r="F277" s="60"/>
      <c r="G277" s="61"/>
      <c r="H277" s="62"/>
      <c r="I277" s="63"/>
      <c r="J277" s="64"/>
      <c r="K277" s="65"/>
      <c r="L277" s="65" t="str">
        <f t="shared" ref="L277:L288" si="134">IF(E277&gt;0,SUM(H277*100/E277)," ")</f>
        <v xml:space="preserve"> </v>
      </c>
      <c r="M277" s="135" t="str">
        <f>IF(D277&gt;0,SUM(H277*100/D277)," ")</f>
        <v xml:space="preserve"> </v>
      </c>
    </row>
    <row r="278" spans="1:13" s="12" customFormat="1" ht="33.75" customHeight="1" x14ac:dyDescent="0.3">
      <c r="B278" s="136" t="s">
        <v>5</v>
      </c>
      <c r="C278" s="39" t="s">
        <v>66</v>
      </c>
      <c r="D278" s="203">
        <f t="shared" ref="D278:K278" si="135">D279+D284+D288+D295+D301+D307+D310+D312+D314+D319+D324+D329+D331</f>
        <v>0</v>
      </c>
      <c r="E278" s="203">
        <f t="shared" si="135"/>
        <v>0</v>
      </c>
      <c r="F278" s="203" t="e">
        <f t="shared" si="135"/>
        <v>#REF!</v>
      </c>
      <c r="G278" s="203" t="e">
        <f t="shared" si="135"/>
        <v>#REF!</v>
      </c>
      <c r="H278" s="203" t="e">
        <f t="shared" si="135"/>
        <v>#REF!</v>
      </c>
      <c r="I278" s="203" t="e">
        <f t="shared" si="135"/>
        <v>#REF!</v>
      </c>
      <c r="J278" s="203" t="e">
        <f t="shared" si="135"/>
        <v>#REF!</v>
      </c>
      <c r="K278" s="203" t="e">
        <f t="shared" si="135"/>
        <v>#REF!</v>
      </c>
      <c r="L278" s="49" t="str">
        <f t="shared" si="134"/>
        <v xml:space="preserve"> </v>
      </c>
      <c r="M278" s="137" t="str">
        <f>IF(D278&gt;0,SUM(H278*100/D278)," ")</f>
        <v xml:space="preserve"> </v>
      </c>
    </row>
    <row r="279" spans="1:13" s="12" customFormat="1" ht="18.75" x14ac:dyDescent="0.3">
      <c r="B279" s="189">
        <v>1310</v>
      </c>
      <c r="C279" s="190" t="s">
        <v>117</v>
      </c>
      <c r="D279" s="191">
        <f>SUM(D280:D283)</f>
        <v>0</v>
      </c>
      <c r="E279" s="191">
        <f>SUM(E280:E283)</f>
        <v>0</v>
      </c>
      <c r="F279" s="191" t="e">
        <f t="shared" ref="F279:K279" si="136">SUM(F280:F283)</f>
        <v>#REF!</v>
      </c>
      <c r="G279" s="191" t="e">
        <f t="shared" si="136"/>
        <v>#REF!</v>
      </c>
      <c r="H279" s="191" t="e">
        <f t="shared" si="136"/>
        <v>#REF!</v>
      </c>
      <c r="I279" s="191" t="e">
        <f t="shared" si="136"/>
        <v>#REF!</v>
      </c>
      <c r="J279" s="191" t="e">
        <f t="shared" si="136"/>
        <v>#REF!</v>
      </c>
      <c r="K279" s="191" t="e">
        <f t="shared" si="136"/>
        <v>#REF!</v>
      </c>
      <c r="L279" s="192" t="str">
        <f t="shared" si="134"/>
        <v xml:space="preserve"> </v>
      </c>
      <c r="M279" s="193" t="str">
        <f t="shared" ref="M279:M288" si="137">IF(D279&gt;0,SUM(H279*100/D279)," ")</f>
        <v xml:space="preserve"> </v>
      </c>
    </row>
    <row r="280" spans="1:13" ht="18.75" x14ac:dyDescent="0.3">
      <c r="B280" s="21">
        <v>13130</v>
      </c>
      <c r="C280" s="194" t="s">
        <v>15</v>
      </c>
      <c r="D280" s="66"/>
      <c r="E280" s="204"/>
      <c r="F280" s="17" t="e">
        <f>SUMIF(#REF!,B280,#REF!)</f>
        <v>#REF!</v>
      </c>
      <c r="G280" s="16" t="e">
        <f>SUMIF(#REF!,B280,#REF!)</f>
        <v>#REF!</v>
      </c>
      <c r="H280" s="18" t="e">
        <f>SUMIF(#REF!,B280,#REF!)</f>
        <v>#REF!</v>
      </c>
      <c r="I280" s="19" t="e">
        <f>F280+G280+H280</f>
        <v>#REF!</v>
      </c>
      <c r="J280" s="20" t="e">
        <f>SUM(E280-F280-G280-H280)</f>
        <v>#REF!</v>
      </c>
      <c r="K280" s="20" t="e">
        <f>SUM(D280-F280-G280-H280)</f>
        <v>#REF!</v>
      </c>
      <c r="L280" s="20" t="str">
        <f t="shared" si="134"/>
        <v xml:space="preserve"> </v>
      </c>
      <c r="M280" s="135" t="str">
        <f t="shared" si="137"/>
        <v xml:space="preserve"> </v>
      </c>
    </row>
    <row r="281" spans="1:13" ht="18.75" x14ac:dyDescent="0.3">
      <c r="B281" s="15">
        <v>13140</v>
      </c>
      <c r="C281" s="35" t="s">
        <v>4</v>
      </c>
      <c r="D281" s="205"/>
      <c r="E281" s="205"/>
      <c r="F281" s="17" t="e">
        <f>SUMIF(#REF!,B281,#REF!)</f>
        <v>#REF!</v>
      </c>
      <c r="G281" s="16" t="e">
        <f>SUMIF(#REF!,B281,#REF!)</f>
        <v>#REF!</v>
      </c>
      <c r="H281" s="18" t="e">
        <f>SUMIF(#REF!,B281,#REF!)</f>
        <v>#REF!</v>
      </c>
      <c r="I281" s="19" t="e">
        <f>F281+G281+H281</f>
        <v>#REF!</v>
      </c>
      <c r="J281" s="20" t="e">
        <f>SUM(E281-F281-G281-H281)</f>
        <v>#REF!</v>
      </c>
      <c r="K281" s="20" t="e">
        <f>SUM(D281-F281-G281-H281)</f>
        <v>#REF!</v>
      </c>
      <c r="L281" s="20" t="str">
        <f>IF(E281&gt;0,SUM(H281*100/E281)," ")</f>
        <v xml:space="preserve"> </v>
      </c>
      <c r="M281" s="135" t="str">
        <f>IF(D281&gt;0,SUM(H281*100/D281)," ")</f>
        <v xml:space="preserve"> </v>
      </c>
    </row>
    <row r="282" spans="1:13" ht="18.75" x14ac:dyDescent="0.3">
      <c r="B282" s="15">
        <v>13142</v>
      </c>
      <c r="C282" s="35" t="s">
        <v>33</v>
      </c>
      <c r="D282" s="204"/>
      <c r="E282" s="204"/>
      <c r="F282" s="17" t="e">
        <f>SUMIF(#REF!,B282,#REF!)</f>
        <v>#REF!</v>
      </c>
      <c r="G282" s="16" t="e">
        <f>SUMIF(#REF!,B282,#REF!)</f>
        <v>#REF!</v>
      </c>
      <c r="H282" s="18" t="e">
        <f>SUMIF(#REF!,B282,#REF!)</f>
        <v>#REF!</v>
      </c>
      <c r="I282" s="19" t="e">
        <f>F282+G282+H282</f>
        <v>#REF!</v>
      </c>
      <c r="J282" s="20" t="e">
        <f>SUM(E282-F282-G282-H282)</f>
        <v>#REF!</v>
      </c>
      <c r="K282" s="20" t="e">
        <f>SUM(D282-F282-G282-H282)</f>
        <v>#REF!</v>
      </c>
      <c r="L282" s="20" t="str">
        <f>IF(E282&gt;0,SUM(H282*100/E282)," ")</f>
        <v xml:space="preserve"> </v>
      </c>
      <c r="M282" s="135" t="str">
        <f>IF(D282&gt;0,SUM(H282*100/D282)," ")</f>
        <v xml:space="preserve"> </v>
      </c>
    </row>
    <row r="283" spans="1:13" ht="18.75" x14ac:dyDescent="0.3">
      <c r="B283" s="15">
        <v>13143</v>
      </c>
      <c r="C283" s="35" t="s">
        <v>176</v>
      </c>
      <c r="D283" s="66"/>
      <c r="E283" s="204"/>
      <c r="F283" s="17" t="e">
        <f>SUMIF(#REF!,B283,#REF!)</f>
        <v>#REF!</v>
      </c>
      <c r="G283" s="16" t="e">
        <f>SUMIF(#REF!,B283,#REF!)</f>
        <v>#REF!</v>
      </c>
      <c r="H283" s="18" t="e">
        <f>SUMIF(#REF!,B283,#REF!)</f>
        <v>#REF!</v>
      </c>
      <c r="I283" s="19" t="e">
        <f>F283+G283+H283</f>
        <v>#REF!</v>
      </c>
      <c r="J283" s="20" t="e">
        <f>SUM(E283-F283-G283-H283)</f>
        <v>#REF!</v>
      </c>
      <c r="K283" s="20" t="e">
        <f>SUM(D283-F283-G283-H283)</f>
        <v>#REF!</v>
      </c>
      <c r="L283" s="20" t="str">
        <f>IF(E283&gt;0,SUM(H283*100/E283)," ")</f>
        <v xml:space="preserve"> </v>
      </c>
      <c r="M283" s="135" t="str">
        <f>IF(D283&gt;0,SUM(H283*100/D283)," ")</f>
        <v xml:space="preserve"> </v>
      </c>
    </row>
    <row r="284" spans="1:13" s="12" customFormat="1" ht="18.75" x14ac:dyDescent="0.3">
      <c r="B284" s="189">
        <v>1330</v>
      </c>
      <c r="C284" s="190" t="s">
        <v>118</v>
      </c>
      <c r="D284" s="191">
        <f>SUM(D285:D287)</f>
        <v>0</v>
      </c>
      <c r="E284" s="191">
        <f>SUM(E285:E287)</f>
        <v>0</v>
      </c>
      <c r="F284" s="191" t="e">
        <f t="shared" ref="F284:K284" si="138">SUM(F285:F287)</f>
        <v>#REF!</v>
      </c>
      <c r="G284" s="191" t="e">
        <f t="shared" si="138"/>
        <v>#REF!</v>
      </c>
      <c r="H284" s="191" t="e">
        <f t="shared" si="138"/>
        <v>#REF!</v>
      </c>
      <c r="I284" s="191" t="e">
        <f t="shared" si="138"/>
        <v>#REF!</v>
      </c>
      <c r="J284" s="191" t="e">
        <f t="shared" si="138"/>
        <v>#REF!</v>
      </c>
      <c r="K284" s="191" t="e">
        <f t="shared" si="138"/>
        <v>#REF!</v>
      </c>
      <c r="L284" s="192" t="str">
        <f t="shared" si="134"/>
        <v xml:space="preserve"> </v>
      </c>
      <c r="M284" s="193" t="str">
        <f t="shared" si="137"/>
        <v xml:space="preserve"> </v>
      </c>
    </row>
    <row r="285" spans="1:13" ht="18.75" x14ac:dyDescent="0.3">
      <c r="B285" s="138">
        <v>13310</v>
      </c>
      <c r="C285" s="23" t="s">
        <v>181</v>
      </c>
      <c r="D285" s="205"/>
      <c r="E285" s="205"/>
      <c r="F285" s="17" t="e">
        <f>SUMIF(#REF!,B285,#REF!)</f>
        <v>#REF!</v>
      </c>
      <c r="G285" s="16" t="e">
        <f>SUMIF(#REF!,B285,#REF!)</f>
        <v>#REF!</v>
      </c>
      <c r="H285" s="18" t="e">
        <f>SUMIF(#REF!,B285,#REF!)</f>
        <v>#REF!</v>
      </c>
      <c r="I285" s="19" t="e">
        <f>F285+G285+H285</f>
        <v>#REF!</v>
      </c>
      <c r="J285" s="20" t="e">
        <f>SUM(E285-F285-G285-H285)</f>
        <v>#REF!</v>
      </c>
      <c r="K285" s="20" t="e">
        <f>SUM(D285-F285-G285-H285)</f>
        <v>#REF!</v>
      </c>
      <c r="L285" s="20" t="str">
        <f t="shared" si="134"/>
        <v xml:space="preserve"> </v>
      </c>
      <c r="M285" s="135" t="str">
        <f t="shared" si="137"/>
        <v xml:space="preserve"> </v>
      </c>
    </row>
    <row r="286" spans="1:13" ht="18.75" x14ac:dyDescent="0.3">
      <c r="B286" s="138">
        <v>13320</v>
      </c>
      <c r="C286" s="23" t="s">
        <v>6</v>
      </c>
      <c r="D286" s="205"/>
      <c r="E286" s="205"/>
      <c r="F286" s="17" t="e">
        <f>SUMIF(#REF!,B286,#REF!)</f>
        <v>#REF!</v>
      </c>
      <c r="G286" s="16" t="e">
        <f>SUMIF(#REF!,B286,#REF!)</f>
        <v>#REF!</v>
      </c>
      <c r="H286" s="18" t="e">
        <f>SUMIF(#REF!,B286,#REF!)</f>
        <v>#REF!</v>
      </c>
      <c r="I286" s="19" t="e">
        <f>F286+G286+H286</f>
        <v>#REF!</v>
      </c>
      <c r="J286" s="20" t="e">
        <f>SUM(E286-F286-G286-H286)</f>
        <v>#REF!</v>
      </c>
      <c r="K286" s="20" t="e">
        <f>SUM(D286-F286-G286-H286)</f>
        <v>#REF!</v>
      </c>
      <c r="L286" s="20" t="str">
        <f>IF(E286&gt;0,SUM(H286*100/E286)," ")</f>
        <v xml:space="preserve"> </v>
      </c>
      <c r="M286" s="135" t="str">
        <f>IF(D286&gt;0,SUM(H286*100/D286)," ")</f>
        <v xml:space="preserve"> </v>
      </c>
    </row>
    <row r="287" spans="1:13" ht="18.75" x14ac:dyDescent="0.3">
      <c r="B287" s="138">
        <v>13330</v>
      </c>
      <c r="C287" s="23" t="s">
        <v>179</v>
      </c>
      <c r="D287" s="204"/>
      <c r="E287" s="204"/>
      <c r="F287" s="17" t="e">
        <f>SUMIF(#REF!,B287,#REF!)</f>
        <v>#REF!</v>
      </c>
      <c r="G287" s="16" t="e">
        <f>SUMIF(#REF!,B287,#REF!)</f>
        <v>#REF!</v>
      </c>
      <c r="H287" s="18" t="e">
        <f>SUMIF(#REF!,B287,#REF!)</f>
        <v>#REF!</v>
      </c>
      <c r="I287" s="19" t="e">
        <f>F287+G287+H287</f>
        <v>#REF!</v>
      </c>
      <c r="J287" s="20" t="e">
        <f>SUM(E287-F287-G287-H287)</f>
        <v>#REF!</v>
      </c>
      <c r="K287" s="20" t="e">
        <f>SUM(D287-F287-G287-H287)</f>
        <v>#REF!</v>
      </c>
      <c r="L287" s="20" t="str">
        <f>IF(E287&gt;0,SUM(H287*100/E287)," ")</f>
        <v xml:space="preserve"> </v>
      </c>
      <c r="M287" s="135" t="str">
        <f>IF(D287&gt;0,SUM(H287*100/D287)," ")</f>
        <v xml:space="preserve"> </v>
      </c>
    </row>
    <row r="288" spans="1:13" s="12" customFormat="1" ht="18.75" x14ac:dyDescent="0.3">
      <c r="B288" s="189">
        <v>1340</v>
      </c>
      <c r="C288" s="190" t="s">
        <v>119</v>
      </c>
      <c r="D288" s="191">
        <f>SUM(D289:D294)</f>
        <v>0</v>
      </c>
      <c r="E288" s="191">
        <f>SUM(E289:E294)</f>
        <v>0</v>
      </c>
      <c r="F288" s="191" t="e">
        <f t="shared" ref="F288:K288" si="139">SUM(F289:F294)</f>
        <v>#REF!</v>
      </c>
      <c r="G288" s="191" t="e">
        <f t="shared" si="139"/>
        <v>#REF!</v>
      </c>
      <c r="H288" s="191" t="e">
        <f t="shared" si="139"/>
        <v>#REF!</v>
      </c>
      <c r="I288" s="191" t="e">
        <f t="shared" si="139"/>
        <v>#REF!</v>
      </c>
      <c r="J288" s="191" t="e">
        <f t="shared" si="139"/>
        <v>#REF!</v>
      </c>
      <c r="K288" s="191" t="e">
        <f t="shared" si="139"/>
        <v>#REF!</v>
      </c>
      <c r="L288" s="192" t="str">
        <f t="shared" si="134"/>
        <v xml:space="preserve"> </v>
      </c>
      <c r="M288" s="193" t="str">
        <f t="shared" si="137"/>
        <v xml:space="preserve"> </v>
      </c>
    </row>
    <row r="289" spans="2:13" ht="18.75" x14ac:dyDescent="0.3">
      <c r="B289" s="15">
        <v>13410</v>
      </c>
      <c r="C289" s="23" t="s">
        <v>37</v>
      </c>
      <c r="D289" s="205"/>
      <c r="E289" s="205"/>
      <c r="F289" s="17" t="e">
        <f>SUMIF(#REF!,B289,#REF!)</f>
        <v>#REF!</v>
      </c>
      <c r="G289" s="16" t="e">
        <f>SUMIF(#REF!,B289,#REF!)</f>
        <v>#REF!</v>
      </c>
      <c r="H289" s="18" t="e">
        <f>SUMIF(#REF!,B289,#REF!)</f>
        <v>#REF!</v>
      </c>
      <c r="I289" s="19" t="e">
        <f t="shared" ref="I289:I294" si="140">F289+G289+H289</f>
        <v>#REF!</v>
      </c>
      <c r="J289" s="20" t="e">
        <f t="shared" ref="J289:J294" si="141">SUM(E289-F289-G289-H289)</f>
        <v>#REF!</v>
      </c>
      <c r="K289" s="20" t="e">
        <f t="shared" ref="K289:K294" si="142">SUM(D289-F289-G289-H289)</f>
        <v>#REF!</v>
      </c>
      <c r="L289" s="20" t="str">
        <f t="shared" ref="L289:L338" si="143">IF(E289&gt;0,SUM(H289*100/E289)," ")</f>
        <v xml:space="preserve"> </v>
      </c>
      <c r="M289" s="135" t="str">
        <f t="shared" ref="M289:M310" si="144">IF(D289&gt;0,SUM(H289*100/D289)," ")</f>
        <v xml:space="preserve"> </v>
      </c>
    </row>
    <row r="290" spans="2:13" ht="18.75" x14ac:dyDescent="0.3">
      <c r="B290" s="15">
        <v>13430</v>
      </c>
      <c r="C290" s="23" t="s">
        <v>38</v>
      </c>
      <c r="D290" s="205"/>
      <c r="E290" s="205"/>
      <c r="F290" s="17" t="e">
        <f>SUMIF(#REF!,B290,#REF!)</f>
        <v>#REF!</v>
      </c>
      <c r="G290" s="16" t="e">
        <f>SUMIF(#REF!,B290,#REF!)</f>
        <v>#REF!</v>
      </c>
      <c r="H290" s="18" t="e">
        <f>SUMIF(#REF!,B290,#REF!)</f>
        <v>#REF!</v>
      </c>
      <c r="I290" s="19" t="e">
        <f t="shared" si="140"/>
        <v>#REF!</v>
      </c>
      <c r="J290" s="20" t="e">
        <f t="shared" si="141"/>
        <v>#REF!</v>
      </c>
      <c r="K290" s="20" t="e">
        <f t="shared" si="142"/>
        <v>#REF!</v>
      </c>
      <c r="L290" s="20" t="str">
        <f t="shared" si="143"/>
        <v xml:space="preserve"> </v>
      </c>
      <c r="M290" s="135" t="str">
        <f t="shared" si="144"/>
        <v xml:space="preserve"> </v>
      </c>
    </row>
    <row r="291" spans="2:13" ht="18.75" x14ac:dyDescent="0.3">
      <c r="B291" s="15">
        <v>13450</v>
      </c>
      <c r="C291" s="23" t="s">
        <v>183</v>
      </c>
      <c r="D291" s="205"/>
      <c r="E291" s="205"/>
      <c r="F291" s="17" t="e">
        <f>SUMIF(#REF!,B291,#REF!)</f>
        <v>#REF!</v>
      </c>
      <c r="G291" s="16" t="e">
        <f>SUMIF(#REF!,B291,#REF!)</f>
        <v>#REF!</v>
      </c>
      <c r="H291" s="18" t="e">
        <f>SUMIF(#REF!,B291,#REF!)</f>
        <v>#REF!</v>
      </c>
      <c r="I291" s="19" t="e">
        <f t="shared" si="140"/>
        <v>#REF!</v>
      </c>
      <c r="J291" s="20" t="e">
        <f t="shared" si="141"/>
        <v>#REF!</v>
      </c>
      <c r="K291" s="20" t="e">
        <f t="shared" si="142"/>
        <v>#REF!</v>
      </c>
      <c r="L291" s="20" t="str">
        <f>IF(E291&gt;0,SUM(H291*100/E291)," ")</f>
        <v xml:space="preserve"> </v>
      </c>
      <c r="M291" s="135" t="str">
        <f>IF(D291&gt;0,SUM(H291*100/D291)," ")</f>
        <v xml:space="preserve"> </v>
      </c>
    </row>
    <row r="292" spans="2:13" ht="18.75" x14ac:dyDescent="0.3">
      <c r="B292" s="15">
        <v>13460</v>
      </c>
      <c r="C292" s="23" t="s">
        <v>178</v>
      </c>
      <c r="D292" s="205"/>
      <c r="E292" s="205"/>
      <c r="F292" s="17" t="e">
        <f>SUMIF(#REF!,B292,#REF!)</f>
        <v>#REF!</v>
      </c>
      <c r="G292" s="16" t="e">
        <f>SUMIF(#REF!,B292,#REF!)</f>
        <v>#REF!</v>
      </c>
      <c r="H292" s="18" t="e">
        <f>SUMIF(#REF!,B292,#REF!)</f>
        <v>#REF!</v>
      </c>
      <c r="I292" s="19" t="e">
        <f t="shared" si="140"/>
        <v>#REF!</v>
      </c>
      <c r="J292" s="20" t="e">
        <f t="shared" si="141"/>
        <v>#REF!</v>
      </c>
      <c r="K292" s="20" t="e">
        <f t="shared" si="142"/>
        <v>#REF!</v>
      </c>
      <c r="L292" s="20" t="str">
        <f>IF(E292&gt;0,SUM(H292*100/E292)," ")</f>
        <v xml:space="preserve"> </v>
      </c>
      <c r="M292" s="135" t="str">
        <f t="shared" si="144"/>
        <v xml:space="preserve"> </v>
      </c>
    </row>
    <row r="293" spans="2:13" ht="18.75" x14ac:dyDescent="0.3">
      <c r="B293" s="15">
        <v>13470</v>
      </c>
      <c r="C293" s="23" t="s">
        <v>137</v>
      </c>
      <c r="D293" s="205"/>
      <c r="E293" s="205"/>
      <c r="F293" s="17" t="e">
        <f>SUMIF(#REF!,B293,#REF!)</f>
        <v>#REF!</v>
      </c>
      <c r="G293" s="16" t="e">
        <f>SUMIF(#REF!,B293,#REF!)</f>
        <v>#REF!</v>
      </c>
      <c r="H293" s="18" t="e">
        <f>SUMIF(#REF!,B293,#REF!)</f>
        <v>#REF!</v>
      </c>
      <c r="I293" s="19" t="e">
        <f t="shared" si="140"/>
        <v>#REF!</v>
      </c>
      <c r="J293" s="20" t="e">
        <f t="shared" si="141"/>
        <v>#REF!</v>
      </c>
      <c r="K293" s="20" t="e">
        <f t="shared" si="142"/>
        <v>#REF!</v>
      </c>
      <c r="L293" s="20" t="str">
        <f t="shared" si="143"/>
        <v xml:space="preserve"> </v>
      </c>
      <c r="M293" s="135" t="str">
        <f t="shared" si="144"/>
        <v xml:space="preserve"> </v>
      </c>
    </row>
    <row r="294" spans="2:13" ht="18.75" x14ac:dyDescent="0.3">
      <c r="B294" s="15">
        <v>13480</v>
      </c>
      <c r="C294" s="23" t="s">
        <v>39</v>
      </c>
      <c r="D294" s="205"/>
      <c r="E294" s="205"/>
      <c r="F294" s="17" t="e">
        <f>SUMIF(#REF!,B294,#REF!)</f>
        <v>#REF!</v>
      </c>
      <c r="G294" s="16" t="e">
        <f>SUMIF(#REF!,B294,#REF!)</f>
        <v>#REF!</v>
      </c>
      <c r="H294" s="18" t="e">
        <f>SUMIF(#REF!,B294,#REF!)</f>
        <v>#REF!</v>
      </c>
      <c r="I294" s="19" t="e">
        <f t="shared" si="140"/>
        <v>#REF!</v>
      </c>
      <c r="J294" s="20" t="e">
        <f t="shared" si="141"/>
        <v>#REF!</v>
      </c>
      <c r="K294" s="20" t="e">
        <f t="shared" si="142"/>
        <v>#REF!</v>
      </c>
      <c r="L294" s="20" t="str">
        <f t="shared" si="143"/>
        <v xml:space="preserve"> </v>
      </c>
      <c r="M294" s="135" t="str">
        <f t="shared" si="144"/>
        <v xml:space="preserve"> </v>
      </c>
    </row>
    <row r="295" spans="2:13" s="12" customFormat="1" ht="18.75" x14ac:dyDescent="0.3">
      <c r="B295" s="189">
        <v>1350</v>
      </c>
      <c r="C295" s="190" t="s">
        <v>120</v>
      </c>
      <c r="D295" s="191">
        <f t="shared" ref="D295:K295" si="145">SUM(D296:D300)</f>
        <v>0</v>
      </c>
      <c r="E295" s="191">
        <f>SUM(E296:E300)</f>
        <v>0</v>
      </c>
      <c r="F295" s="191" t="e">
        <f t="shared" si="145"/>
        <v>#REF!</v>
      </c>
      <c r="G295" s="191" t="e">
        <f t="shared" si="145"/>
        <v>#REF!</v>
      </c>
      <c r="H295" s="191" t="e">
        <f t="shared" si="145"/>
        <v>#REF!</v>
      </c>
      <c r="I295" s="191" t="e">
        <f t="shared" si="145"/>
        <v>#REF!</v>
      </c>
      <c r="J295" s="191" t="e">
        <f t="shared" si="145"/>
        <v>#REF!</v>
      </c>
      <c r="K295" s="191" t="e">
        <f t="shared" si="145"/>
        <v>#REF!</v>
      </c>
      <c r="L295" s="192" t="str">
        <f t="shared" si="143"/>
        <v xml:space="preserve"> </v>
      </c>
      <c r="M295" s="193" t="str">
        <f t="shared" si="144"/>
        <v xml:space="preserve"> </v>
      </c>
    </row>
    <row r="296" spans="2:13" ht="18.75" x14ac:dyDescent="0.3">
      <c r="B296" s="15">
        <v>13501</v>
      </c>
      <c r="C296" s="24" t="s">
        <v>180</v>
      </c>
      <c r="D296" s="205"/>
      <c r="E296" s="205"/>
      <c r="F296" s="17" t="e">
        <f>SUMIF(#REF!,B296,#REF!)</f>
        <v>#REF!</v>
      </c>
      <c r="G296" s="16" t="e">
        <f>SUMIF(#REF!,B296,#REF!)</f>
        <v>#REF!</v>
      </c>
      <c r="H296" s="18" t="e">
        <f>SUMIF(#REF!,B296,#REF!)</f>
        <v>#REF!</v>
      </c>
      <c r="I296" s="19" t="e">
        <f>F296+G296+H296</f>
        <v>#REF!</v>
      </c>
      <c r="J296" s="20" t="e">
        <f>SUM(E296-F296-G296-H296)</f>
        <v>#REF!</v>
      </c>
      <c r="K296" s="20" t="e">
        <f>SUM(D296-F296-G296-H296)</f>
        <v>#REF!</v>
      </c>
      <c r="L296" s="20" t="str">
        <f t="shared" si="143"/>
        <v xml:space="preserve"> </v>
      </c>
      <c r="M296" s="135" t="str">
        <f t="shared" si="144"/>
        <v xml:space="preserve"> </v>
      </c>
    </row>
    <row r="297" spans="2:13" ht="18.75" x14ac:dyDescent="0.3">
      <c r="B297" s="15">
        <v>13503</v>
      </c>
      <c r="C297" s="24" t="s">
        <v>2</v>
      </c>
      <c r="D297" s="205"/>
      <c r="E297" s="205"/>
      <c r="F297" s="17" t="e">
        <f>SUMIF(#REF!,B297,#REF!)</f>
        <v>#REF!</v>
      </c>
      <c r="G297" s="16" t="e">
        <f>SUMIF(#REF!,B297,#REF!)</f>
        <v>#REF!</v>
      </c>
      <c r="H297" s="18" t="e">
        <f>SUMIF(#REF!,B297,#REF!)</f>
        <v>#REF!</v>
      </c>
      <c r="I297" s="19" t="e">
        <f>F297+G297+H297</f>
        <v>#REF!</v>
      </c>
      <c r="J297" s="20" t="e">
        <f>SUM(E297-F297-G297-H297)</f>
        <v>#REF!</v>
      </c>
      <c r="K297" s="20" t="e">
        <f>SUM(D297-F297-G297-H297)</f>
        <v>#REF!</v>
      </c>
      <c r="L297" s="20" t="str">
        <f>IF(E297&gt;0,SUM(H297*100/E297)," ")</f>
        <v xml:space="preserve"> </v>
      </c>
      <c r="M297" s="135" t="str">
        <f t="shared" si="144"/>
        <v xml:space="preserve"> </v>
      </c>
    </row>
    <row r="298" spans="2:13" ht="18.75" x14ac:dyDescent="0.3">
      <c r="B298" s="15">
        <v>13504</v>
      </c>
      <c r="C298" s="24" t="s">
        <v>175</v>
      </c>
      <c r="D298" s="205"/>
      <c r="E298" s="205"/>
      <c r="F298" s="17" t="e">
        <f>SUMIF(#REF!,B298,#REF!)</f>
        <v>#REF!</v>
      </c>
      <c r="G298" s="16" t="e">
        <f>SUMIF(#REF!,B298,#REF!)</f>
        <v>#REF!</v>
      </c>
      <c r="H298" s="18" t="e">
        <f>SUMIF(#REF!,B298,#REF!)</f>
        <v>#REF!</v>
      </c>
      <c r="I298" s="19" t="e">
        <f>F298+G298+H298</f>
        <v>#REF!</v>
      </c>
      <c r="J298" s="20" t="e">
        <f>SUM(E298-F298-G298-H298)</f>
        <v>#REF!</v>
      </c>
      <c r="K298" s="20" t="e">
        <f>SUM(D298-F298-G298-H298)</f>
        <v>#REF!</v>
      </c>
      <c r="L298" s="20" t="str">
        <f>IF(E298&gt;0,SUM(H298*100/E298)," ")</f>
        <v xml:space="preserve"> </v>
      </c>
      <c r="M298" s="135" t="str">
        <f t="shared" si="144"/>
        <v xml:space="preserve"> </v>
      </c>
    </row>
    <row r="299" spans="2:13" ht="18.75" x14ac:dyDescent="0.3">
      <c r="B299" s="15">
        <v>13505</v>
      </c>
      <c r="C299" s="24" t="s">
        <v>184</v>
      </c>
      <c r="D299" s="205"/>
      <c r="E299" s="205"/>
      <c r="F299" s="17" t="e">
        <f>SUMIF(#REF!,B299,#REF!)</f>
        <v>#REF!</v>
      </c>
      <c r="G299" s="16" t="e">
        <f>SUMIF(#REF!,B299,#REF!)</f>
        <v>#REF!</v>
      </c>
      <c r="H299" s="18" t="e">
        <f>SUMIF(#REF!,B299,#REF!)</f>
        <v>#REF!</v>
      </c>
      <c r="I299" s="19" t="e">
        <f>F299+G299+H299</f>
        <v>#REF!</v>
      </c>
      <c r="J299" s="20" t="e">
        <f>SUM(E299-F299-G299-H299)</f>
        <v>#REF!</v>
      </c>
      <c r="K299" s="20" t="e">
        <f>SUM(D299-F299-G299-H299)</f>
        <v>#REF!</v>
      </c>
      <c r="L299" s="20" t="str">
        <f>IF(E299&gt;0,SUM(H299*100/E299)," ")</f>
        <v xml:space="preserve"> </v>
      </c>
      <c r="M299" s="135" t="str">
        <f>IF(D299&gt;0,SUM(H299*100/D299)," ")</f>
        <v xml:space="preserve"> </v>
      </c>
    </row>
    <row r="300" spans="2:13" ht="18.75" x14ac:dyDescent="0.3">
      <c r="B300" s="15">
        <v>13509</v>
      </c>
      <c r="C300" s="24" t="s">
        <v>138</v>
      </c>
      <c r="D300" s="205"/>
      <c r="E300" s="205"/>
      <c r="F300" s="17" t="e">
        <f>SUMIF(#REF!,B300,#REF!)</f>
        <v>#REF!</v>
      </c>
      <c r="G300" s="16" t="e">
        <f>SUMIF(#REF!,B300,#REF!)</f>
        <v>#REF!</v>
      </c>
      <c r="H300" s="18" t="e">
        <f>SUMIF(#REF!,B300,#REF!)</f>
        <v>#REF!</v>
      </c>
      <c r="I300" s="19" t="e">
        <f>F300+G300+H300</f>
        <v>#REF!</v>
      </c>
      <c r="J300" s="20" t="e">
        <f>SUM(E300-F300-G300-H300)</f>
        <v>#REF!</v>
      </c>
      <c r="K300" s="20" t="e">
        <f>SUM(D300-F300-G300-H300)</f>
        <v>#REF!</v>
      </c>
      <c r="L300" s="20" t="str">
        <f>IF(E300&gt;0,SUM(H300*100/E300)," ")</f>
        <v xml:space="preserve"> </v>
      </c>
      <c r="M300" s="135" t="str">
        <f t="shared" si="144"/>
        <v xml:space="preserve"> </v>
      </c>
    </row>
    <row r="301" spans="2:13" s="12" customFormat="1" ht="18.75" x14ac:dyDescent="0.3">
      <c r="B301" s="189">
        <v>1360</v>
      </c>
      <c r="C301" s="190" t="s">
        <v>121</v>
      </c>
      <c r="D301" s="191">
        <f>SUM(D302:D306)</f>
        <v>0</v>
      </c>
      <c r="E301" s="191">
        <f>SUM(E302:E306)</f>
        <v>0</v>
      </c>
      <c r="F301" s="191" t="e">
        <f t="shared" ref="F301:K301" si="146">SUM(F302:F306)</f>
        <v>#REF!</v>
      </c>
      <c r="G301" s="191" t="e">
        <f t="shared" si="146"/>
        <v>#REF!</v>
      </c>
      <c r="H301" s="191" t="e">
        <f t="shared" si="146"/>
        <v>#REF!</v>
      </c>
      <c r="I301" s="191" t="e">
        <f t="shared" si="146"/>
        <v>#REF!</v>
      </c>
      <c r="J301" s="191" t="e">
        <f t="shared" si="146"/>
        <v>#REF!</v>
      </c>
      <c r="K301" s="191" t="e">
        <f t="shared" si="146"/>
        <v>#REF!</v>
      </c>
      <c r="L301" s="192" t="str">
        <f t="shared" si="143"/>
        <v xml:space="preserve"> </v>
      </c>
      <c r="M301" s="193" t="str">
        <f t="shared" si="144"/>
        <v xml:space="preserve"> </v>
      </c>
    </row>
    <row r="302" spans="2:13" ht="18.75" x14ac:dyDescent="0.3">
      <c r="B302" s="15">
        <v>13610</v>
      </c>
      <c r="C302" s="24" t="s">
        <v>7</v>
      </c>
      <c r="D302" s="205"/>
      <c r="E302" s="205"/>
      <c r="F302" s="17" t="e">
        <f>SUMIF(#REF!,B302,#REF!)</f>
        <v>#REF!</v>
      </c>
      <c r="G302" s="16" t="e">
        <f>SUMIF(#REF!,B302,#REF!)</f>
        <v>#REF!</v>
      </c>
      <c r="H302" s="18" t="e">
        <f>SUMIF(#REF!,B302,#REF!)</f>
        <v>#REF!</v>
      </c>
      <c r="I302" s="19" t="e">
        <f>F302+G302+H302</f>
        <v>#REF!</v>
      </c>
      <c r="J302" s="20" t="e">
        <f>SUM(E302-F302-G302-H302)</f>
        <v>#REF!</v>
      </c>
      <c r="K302" s="20" t="e">
        <f>SUM(D302-F302-G302-H302)</f>
        <v>#REF!</v>
      </c>
      <c r="L302" s="20" t="str">
        <f>IF(E302&gt;0,SUM(H302*100/E302)," ")</f>
        <v xml:space="preserve"> </v>
      </c>
      <c r="M302" s="135" t="str">
        <f>IF(D302&gt;0,SUM(H302*100/D302)," ")</f>
        <v xml:space="preserve"> </v>
      </c>
    </row>
    <row r="303" spans="2:13" ht="18.75" x14ac:dyDescent="0.3">
      <c r="B303" s="15">
        <v>13620</v>
      </c>
      <c r="C303" s="24" t="s">
        <v>177</v>
      </c>
      <c r="D303" s="204"/>
      <c r="E303" s="204"/>
      <c r="F303" s="17" t="e">
        <f>SUMIF(#REF!,B303,#REF!)</f>
        <v>#REF!</v>
      </c>
      <c r="G303" s="16" t="e">
        <f>SUMIF(#REF!,B303,#REF!)</f>
        <v>#REF!</v>
      </c>
      <c r="H303" s="18" t="e">
        <f>SUMIF(#REF!,B303,#REF!)</f>
        <v>#REF!</v>
      </c>
      <c r="I303" s="19" t="e">
        <f>F303+G303+H303</f>
        <v>#REF!</v>
      </c>
      <c r="J303" s="20" t="e">
        <f>SUM(E303-F303-G303-H303)</f>
        <v>#REF!</v>
      </c>
      <c r="K303" s="20" t="e">
        <f>SUM(D303-F303-G303-H303)</f>
        <v>#REF!</v>
      </c>
      <c r="L303" s="20" t="str">
        <f>IF(E303&gt;0,SUM(H303*100/E303)," ")</f>
        <v xml:space="preserve"> </v>
      </c>
      <c r="M303" s="135" t="str">
        <f>IF(D303&gt;0,SUM(H303*100/D303)," ")</f>
        <v xml:space="preserve"> </v>
      </c>
    </row>
    <row r="304" spans="2:13" ht="18.75" x14ac:dyDescent="0.3">
      <c r="B304" s="15">
        <v>13640</v>
      </c>
      <c r="C304" s="24" t="s">
        <v>19</v>
      </c>
      <c r="D304" s="204"/>
      <c r="E304" s="204"/>
      <c r="F304" s="17" t="e">
        <f>SUMIF(#REF!,B304,#REF!)</f>
        <v>#REF!</v>
      </c>
      <c r="G304" s="16" t="e">
        <f>SUMIF(#REF!,B304,#REF!)</f>
        <v>#REF!</v>
      </c>
      <c r="H304" s="18" t="e">
        <f>SUMIF(#REF!,B304,#REF!)</f>
        <v>#REF!</v>
      </c>
      <c r="I304" s="19" t="e">
        <f>F304+G304+H304</f>
        <v>#REF!</v>
      </c>
      <c r="J304" s="20" t="e">
        <f>SUM(E304-F304-G304-H304)</f>
        <v>#REF!</v>
      </c>
      <c r="K304" s="20" t="e">
        <f>SUM(D304-F304-G304-H304)</f>
        <v>#REF!</v>
      </c>
      <c r="L304" s="20" t="str">
        <f>IF(E304&gt;0,SUM(H304*100/E304)," ")</f>
        <v xml:space="preserve"> </v>
      </c>
      <c r="M304" s="135" t="str">
        <f>IF(D304&gt;0,SUM(H304*100/D304)," ")</f>
        <v xml:space="preserve"> </v>
      </c>
    </row>
    <row r="305" spans="2:13" ht="18.75" x14ac:dyDescent="0.3">
      <c r="B305" s="15">
        <v>13650</v>
      </c>
      <c r="C305" s="24" t="s">
        <v>28</v>
      </c>
      <c r="D305" s="204"/>
      <c r="E305" s="204"/>
      <c r="F305" s="17" t="e">
        <f>SUMIF(#REF!,B305,#REF!)</f>
        <v>#REF!</v>
      </c>
      <c r="G305" s="16" t="e">
        <f>SUMIF(#REF!,B305,#REF!)</f>
        <v>#REF!</v>
      </c>
      <c r="H305" s="18" t="e">
        <f>SUMIF(#REF!,B305,#REF!)</f>
        <v>#REF!</v>
      </c>
      <c r="I305" s="19" t="e">
        <f>F305+G305+H305</f>
        <v>#REF!</v>
      </c>
      <c r="J305" s="20" t="e">
        <f>SUM(E305-F305-G305-H305)</f>
        <v>#REF!</v>
      </c>
      <c r="K305" s="20" t="e">
        <f>SUM(D305-F305-G305-H305)</f>
        <v>#REF!</v>
      </c>
      <c r="L305" s="20" t="str">
        <f>IF(E305&gt;0,SUM(H305*100/E305)," ")</f>
        <v xml:space="preserve"> </v>
      </c>
      <c r="M305" s="135" t="str">
        <f>IF(D305&gt;0,SUM(H305*100/D305)," ")</f>
        <v xml:space="preserve"> </v>
      </c>
    </row>
    <row r="306" spans="2:13" ht="18.75" x14ac:dyDescent="0.3">
      <c r="B306" s="15">
        <v>13660</v>
      </c>
      <c r="C306" s="24" t="s">
        <v>16</v>
      </c>
      <c r="D306" s="66"/>
      <c r="E306" s="204"/>
      <c r="F306" s="17" t="e">
        <f>SUMIF(#REF!,B306,#REF!)</f>
        <v>#REF!</v>
      </c>
      <c r="G306" s="16" t="e">
        <f>SUMIF(#REF!,B306,#REF!)</f>
        <v>#REF!</v>
      </c>
      <c r="H306" s="18" t="e">
        <f>SUMIF(#REF!,B306,#REF!)</f>
        <v>#REF!</v>
      </c>
      <c r="I306" s="19" t="e">
        <f>F306+G306+H306</f>
        <v>#REF!</v>
      </c>
      <c r="J306" s="20" t="e">
        <f>SUM(E306-F306-G306-H306)</f>
        <v>#REF!</v>
      </c>
      <c r="K306" s="20" t="e">
        <f>SUM(D306-F306-G306-H306)</f>
        <v>#REF!</v>
      </c>
      <c r="L306" s="20" t="str">
        <f>IF(E306&gt;0,SUM(H306*100/E306)," ")</f>
        <v xml:space="preserve"> </v>
      </c>
      <c r="M306" s="135" t="str">
        <f>IF(D306&gt;0,SUM(H306*100/D306)," ")</f>
        <v xml:space="preserve"> </v>
      </c>
    </row>
    <row r="307" spans="2:13" s="12" customFormat="1" ht="18.75" x14ac:dyDescent="0.3">
      <c r="B307" s="189">
        <v>1370</v>
      </c>
      <c r="C307" s="190" t="s">
        <v>122</v>
      </c>
      <c r="D307" s="191">
        <f>SUM(D308:D309)</f>
        <v>0</v>
      </c>
      <c r="E307" s="191">
        <f>SUM(E308:E309)</f>
        <v>0</v>
      </c>
      <c r="F307" s="191" t="e">
        <f t="shared" ref="F307:K307" si="147">SUM(F308:F309)</f>
        <v>#REF!</v>
      </c>
      <c r="G307" s="191" t="e">
        <f t="shared" si="147"/>
        <v>#REF!</v>
      </c>
      <c r="H307" s="191" t="e">
        <f t="shared" si="147"/>
        <v>#REF!</v>
      </c>
      <c r="I307" s="191" t="e">
        <f t="shared" si="147"/>
        <v>#REF!</v>
      </c>
      <c r="J307" s="191" t="e">
        <f t="shared" si="147"/>
        <v>#REF!</v>
      </c>
      <c r="K307" s="191" t="e">
        <f t="shared" si="147"/>
        <v>#REF!</v>
      </c>
      <c r="L307" s="192" t="str">
        <f t="shared" si="143"/>
        <v xml:space="preserve"> </v>
      </c>
      <c r="M307" s="193" t="str">
        <f t="shared" si="144"/>
        <v xml:space="preserve"> </v>
      </c>
    </row>
    <row r="308" spans="2:13" ht="18.75" x14ac:dyDescent="0.3">
      <c r="B308" s="15">
        <v>13780</v>
      </c>
      <c r="C308" s="24" t="s">
        <v>0</v>
      </c>
      <c r="D308" s="66"/>
      <c r="E308" s="204"/>
      <c r="F308" s="17" t="e">
        <f>SUMIF(#REF!,B308,#REF!)</f>
        <v>#REF!</v>
      </c>
      <c r="G308" s="16" t="e">
        <f>SUMIF(#REF!,B308,#REF!)</f>
        <v>#REF!</v>
      </c>
      <c r="H308" s="18" t="e">
        <f>SUMIF(#REF!,B308,#REF!)</f>
        <v>#REF!</v>
      </c>
      <c r="I308" s="19" t="e">
        <f>F308+G308+H308</f>
        <v>#REF!</v>
      </c>
      <c r="J308" s="20" t="e">
        <f>SUM(E308-F308-G308-H308)</f>
        <v>#REF!</v>
      </c>
      <c r="K308" s="20" t="e">
        <f>SUM(D308-F308-G308-H308)</f>
        <v>#REF!</v>
      </c>
      <c r="L308" s="20" t="str">
        <f t="shared" si="143"/>
        <v xml:space="preserve"> </v>
      </c>
      <c r="M308" s="135" t="str">
        <f t="shared" si="144"/>
        <v xml:space="preserve"> </v>
      </c>
    </row>
    <row r="309" spans="2:13" ht="18.75" x14ac:dyDescent="0.3">
      <c r="B309" s="15">
        <v>13790</v>
      </c>
      <c r="C309" s="24" t="s">
        <v>32</v>
      </c>
      <c r="D309" s="66"/>
      <c r="E309" s="204"/>
      <c r="F309" s="17" t="e">
        <f>SUMIF(#REF!,B309,#REF!)</f>
        <v>#REF!</v>
      </c>
      <c r="G309" s="16" t="e">
        <f>SUMIF(#REF!,B309,#REF!)</f>
        <v>#REF!</v>
      </c>
      <c r="H309" s="18" t="e">
        <f>SUMIF(#REF!,B309,#REF!)</f>
        <v>#REF!</v>
      </c>
      <c r="I309" s="19" t="e">
        <f>F309+G309+H309</f>
        <v>#REF!</v>
      </c>
      <c r="J309" s="20" t="e">
        <f>SUM(E309-F309-G309-H309)</f>
        <v>#REF!</v>
      </c>
      <c r="K309" s="20" t="e">
        <f>SUM(D309-F309-G309-H309)</f>
        <v>#REF!</v>
      </c>
      <c r="L309" s="20" t="str">
        <f t="shared" si="143"/>
        <v xml:space="preserve"> </v>
      </c>
      <c r="M309" s="135" t="str">
        <f t="shared" si="144"/>
        <v xml:space="preserve"> </v>
      </c>
    </row>
    <row r="310" spans="2:13" s="12" customFormat="1" ht="18.75" x14ac:dyDescent="0.3">
      <c r="B310" s="189">
        <v>1380</v>
      </c>
      <c r="C310" s="190" t="s">
        <v>123</v>
      </c>
      <c r="D310" s="191">
        <f>SUM(D311:D311)</f>
        <v>0</v>
      </c>
      <c r="E310" s="191">
        <f>SUM(E311:E311)</f>
        <v>0</v>
      </c>
      <c r="F310" s="191" t="e">
        <f t="shared" ref="F310:K310" si="148">SUM(F311:F311)</f>
        <v>#REF!</v>
      </c>
      <c r="G310" s="191" t="e">
        <f t="shared" si="148"/>
        <v>#REF!</v>
      </c>
      <c r="H310" s="191" t="e">
        <f t="shared" si="148"/>
        <v>#REF!</v>
      </c>
      <c r="I310" s="191" t="e">
        <f t="shared" si="148"/>
        <v>#REF!</v>
      </c>
      <c r="J310" s="191" t="e">
        <f t="shared" si="148"/>
        <v>#REF!</v>
      </c>
      <c r="K310" s="191" t="e">
        <f t="shared" si="148"/>
        <v>#REF!</v>
      </c>
      <c r="L310" s="192" t="str">
        <f t="shared" si="143"/>
        <v xml:space="preserve"> </v>
      </c>
      <c r="M310" s="193" t="str">
        <f t="shared" si="144"/>
        <v xml:space="preserve"> </v>
      </c>
    </row>
    <row r="311" spans="2:13" ht="18.75" x14ac:dyDescent="0.3">
      <c r="B311" s="15">
        <v>13851</v>
      </c>
      <c r="C311" s="24" t="s">
        <v>83</v>
      </c>
      <c r="D311" s="66"/>
      <c r="E311" s="204"/>
      <c r="F311" s="17" t="e">
        <f>SUMIF(#REF!,B311,#REF!)</f>
        <v>#REF!</v>
      </c>
      <c r="G311" s="16" t="e">
        <f>SUMIF(#REF!,B311,#REF!)</f>
        <v>#REF!</v>
      </c>
      <c r="H311" s="18" t="e">
        <f>SUMIF(#REF!,B311,#REF!)</f>
        <v>#REF!</v>
      </c>
      <c r="I311" s="19" t="e">
        <f>F311+G311+H311</f>
        <v>#REF!</v>
      </c>
      <c r="J311" s="20" t="e">
        <f>SUM(E311-F311-G311-H311)</f>
        <v>#REF!</v>
      </c>
      <c r="K311" s="20" t="e">
        <f>SUM(D311-F311-G311-H311)</f>
        <v>#REF!</v>
      </c>
      <c r="L311" s="20" t="str">
        <f t="shared" si="143"/>
        <v xml:space="preserve"> </v>
      </c>
      <c r="M311" s="135" t="str">
        <f t="shared" ref="M311:M319" si="149">IF(D311&gt;0,SUM(H311*100/D311)," ")</f>
        <v xml:space="preserve"> </v>
      </c>
    </row>
    <row r="312" spans="2:13" ht="18.75" x14ac:dyDescent="0.3">
      <c r="B312" s="189">
        <v>1390</v>
      </c>
      <c r="C312" s="190" t="s">
        <v>127</v>
      </c>
      <c r="D312" s="191">
        <f>SUM(D313:D313)</f>
        <v>0</v>
      </c>
      <c r="E312" s="191">
        <f>SUM(E313:E313)</f>
        <v>0</v>
      </c>
      <c r="F312" s="191" t="e">
        <f t="shared" ref="F312:K312" si="150">SUM(F313:F313)</f>
        <v>#REF!</v>
      </c>
      <c r="G312" s="191" t="e">
        <f t="shared" si="150"/>
        <v>#REF!</v>
      </c>
      <c r="H312" s="191" t="e">
        <f t="shared" si="150"/>
        <v>#REF!</v>
      </c>
      <c r="I312" s="191" t="e">
        <f t="shared" si="150"/>
        <v>#REF!</v>
      </c>
      <c r="J312" s="191" t="e">
        <f t="shared" si="150"/>
        <v>#REF!</v>
      </c>
      <c r="K312" s="191" t="e">
        <f t="shared" si="150"/>
        <v>#REF!</v>
      </c>
      <c r="L312" s="192" t="str">
        <f t="shared" si="143"/>
        <v xml:space="preserve"> </v>
      </c>
      <c r="M312" s="193" t="str">
        <f t="shared" si="149"/>
        <v xml:space="preserve"> </v>
      </c>
    </row>
    <row r="313" spans="2:13" ht="18.75" x14ac:dyDescent="0.3">
      <c r="B313" s="15">
        <v>13918</v>
      </c>
      <c r="C313" s="24" t="s">
        <v>128</v>
      </c>
      <c r="D313" s="66"/>
      <c r="E313" s="204"/>
      <c r="F313" s="17" t="e">
        <f>SUMIF(#REF!,B313,#REF!)</f>
        <v>#REF!</v>
      </c>
      <c r="G313" s="16" t="e">
        <f>SUMIF(#REF!,B313,#REF!)</f>
        <v>#REF!</v>
      </c>
      <c r="H313" s="18" t="e">
        <f>SUMIF(#REF!,B313,#REF!)</f>
        <v>#REF!</v>
      </c>
      <c r="I313" s="19" t="e">
        <f>F313+G313+H313</f>
        <v>#REF!</v>
      </c>
      <c r="J313" s="20" t="e">
        <f>SUM(E313-F313-G313-H313)</f>
        <v>#REF!</v>
      </c>
      <c r="K313" s="20" t="e">
        <f>SUM(D313-F313-G313-H313)</f>
        <v>#REF!</v>
      </c>
      <c r="L313" s="20" t="str">
        <f t="shared" si="143"/>
        <v xml:space="preserve"> </v>
      </c>
      <c r="M313" s="135" t="str">
        <f t="shared" si="149"/>
        <v xml:space="preserve"> </v>
      </c>
    </row>
    <row r="314" spans="2:13" ht="18.75" x14ac:dyDescent="0.3">
      <c r="B314" s="189">
        <v>1395</v>
      </c>
      <c r="C314" s="190" t="s">
        <v>129</v>
      </c>
      <c r="D314" s="191">
        <f>SUM(D315:D318)</f>
        <v>0</v>
      </c>
      <c r="E314" s="191">
        <f>SUM(E315:E318)</f>
        <v>0</v>
      </c>
      <c r="F314" s="191" t="e">
        <f t="shared" ref="F314:K314" si="151">SUM(F315:F318)</f>
        <v>#REF!</v>
      </c>
      <c r="G314" s="191" t="e">
        <f t="shared" si="151"/>
        <v>#REF!</v>
      </c>
      <c r="H314" s="191" t="e">
        <f t="shared" si="151"/>
        <v>#REF!</v>
      </c>
      <c r="I314" s="191" t="e">
        <f t="shared" si="151"/>
        <v>#REF!</v>
      </c>
      <c r="J314" s="191" t="e">
        <f t="shared" si="151"/>
        <v>#REF!</v>
      </c>
      <c r="K314" s="191" t="e">
        <f t="shared" si="151"/>
        <v>#REF!</v>
      </c>
      <c r="L314" s="192" t="str">
        <f t="shared" si="143"/>
        <v xml:space="preserve"> </v>
      </c>
      <c r="M314" s="193" t="str">
        <f>IF(D314&gt;0,SUM(H314*100/D314)," ")</f>
        <v xml:space="preserve"> </v>
      </c>
    </row>
    <row r="315" spans="2:13" ht="18.75" x14ac:dyDescent="0.3">
      <c r="B315" s="15">
        <v>13950</v>
      </c>
      <c r="C315" s="24" t="s">
        <v>3</v>
      </c>
      <c r="D315" s="66"/>
      <c r="E315" s="204"/>
      <c r="F315" s="17" t="e">
        <f>SUMIF(#REF!,B315,#REF!)</f>
        <v>#REF!</v>
      </c>
      <c r="G315" s="16" t="e">
        <f>SUMIF(#REF!,B315,#REF!)</f>
        <v>#REF!</v>
      </c>
      <c r="H315" s="18" t="e">
        <f>SUMIF(#REF!,B315,#REF!)</f>
        <v>#REF!</v>
      </c>
      <c r="I315" s="19" t="e">
        <f>F315+G315+H315</f>
        <v>#REF!</v>
      </c>
      <c r="J315" s="20" t="e">
        <f>SUM(E315-F315-G315-H315)</f>
        <v>#REF!</v>
      </c>
      <c r="K315" s="20" t="e">
        <f>SUM(D315-F315-G315-H315)</f>
        <v>#REF!</v>
      </c>
      <c r="L315" s="20" t="str">
        <f t="shared" si="143"/>
        <v xml:space="preserve"> </v>
      </c>
      <c r="M315" s="135" t="str">
        <f>IF(D315&gt;0,SUM(H315*100/D315)," ")</f>
        <v xml:space="preserve"> </v>
      </c>
    </row>
    <row r="316" spans="2:13" ht="18.75" x14ac:dyDescent="0.3">
      <c r="B316" s="15">
        <v>13951</v>
      </c>
      <c r="C316" s="24" t="s">
        <v>8</v>
      </c>
      <c r="D316" s="204"/>
      <c r="E316" s="204"/>
      <c r="F316" s="17" t="e">
        <f>SUMIF(#REF!,B316,#REF!)</f>
        <v>#REF!</v>
      </c>
      <c r="G316" s="16" t="e">
        <f>SUMIF(#REF!,B316,#REF!)</f>
        <v>#REF!</v>
      </c>
      <c r="H316" s="18" t="e">
        <f>SUMIF(#REF!,B316,#REF!)</f>
        <v>#REF!</v>
      </c>
      <c r="I316" s="19" t="e">
        <f>F316+G316+H316</f>
        <v>#REF!</v>
      </c>
      <c r="J316" s="20" t="e">
        <f>SUM(E316-F316-G316-H316)</f>
        <v>#REF!</v>
      </c>
      <c r="K316" s="20" t="e">
        <f>SUM(D316-F316-G316-H316)</f>
        <v>#REF!</v>
      </c>
      <c r="L316" s="20" t="str">
        <f>IF(E316&gt;0,SUM(H316*100/E316)," ")</f>
        <v xml:space="preserve"> </v>
      </c>
      <c r="M316" s="135" t="str">
        <f>IF(D316&gt;0,SUM(H316*100/D316)," ")</f>
        <v xml:space="preserve"> </v>
      </c>
    </row>
    <row r="317" spans="2:13" ht="18.75" x14ac:dyDescent="0.3">
      <c r="B317" s="15">
        <v>13952</v>
      </c>
      <c r="C317" s="24" t="s">
        <v>192</v>
      </c>
      <c r="D317" s="204"/>
      <c r="E317" s="204"/>
      <c r="F317" s="17" t="e">
        <f>SUMIF(#REF!,B317,#REF!)</f>
        <v>#REF!</v>
      </c>
      <c r="G317" s="16" t="e">
        <f>SUMIF(#REF!,B317,#REF!)</f>
        <v>#REF!</v>
      </c>
      <c r="H317" s="18" t="e">
        <f>SUMIF(#REF!,B317,#REF!)</f>
        <v>#REF!</v>
      </c>
      <c r="I317" s="19" t="e">
        <f>F317+G317+H317</f>
        <v>#REF!</v>
      </c>
      <c r="J317" s="20" t="e">
        <f>SUM(E317-F317-G317-H317)</f>
        <v>#REF!</v>
      </c>
      <c r="K317" s="20" t="e">
        <f>SUM(D317-F317-G317-H317)</f>
        <v>#REF!</v>
      </c>
      <c r="L317" s="20" t="str">
        <f>IF(E317&gt;0,SUM(H317*100/E317)," ")</f>
        <v xml:space="preserve"> </v>
      </c>
      <c r="M317" s="135" t="str">
        <f>IF(D317&gt;0,SUM(H317*100/D317)," ")</f>
        <v xml:space="preserve"> </v>
      </c>
    </row>
    <row r="318" spans="2:13" ht="18.75" x14ac:dyDescent="0.3">
      <c r="B318" s="15">
        <v>13953</v>
      </c>
      <c r="C318" s="24" t="s">
        <v>130</v>
      </c>
      <c r="D318" s="205"/>
      <c r="E318" s="205"/>
      <c r="F318" s="17" t="e">
        <f>SUMIF(#REF!,B318,#REF!)</f>
        <v>#REF!</v>
      </c>
      <c r="G318" s="16" t="e">
        <f>SUMIF(#REF!,B318,#REF!)</f>
        <v>#REF!</v>
      </c>
      <c r="H318" s="18" t="e">
        <f>SUMIF(#REF!,B318,#REF!)</f>
        <v>#REF!</v>
      </c>
      <c r="I318" s="19" t="e">
        <f>F318+G318+H318</f>
        <v>#REF!</v>
      </c>
      <c r="J318" s="20" t="e">
        <f>SUM(E318-F318-G318-H318)</f>
        <v>#REF!</v>
      </c>
      <c r="K318" s="20" t="e">
        <f>SUM(D318-F318-G318-H318)</f>
        <v>#REF!</v>
      </c>
      <c r="L318" s="20" t="str">
        <f t="shared" si="143"/>
        <v xml:space="preserve"> </v>
      </c>
      <c r="M318" s="135" t="str">
        <f>IF(D318&gt;0,SUM(H318*100/D318)," ")</f>
        <v xml:space="preserve"> </v>
      </c>
    </row>
    <row r="319" spans="2:13" s="12" customFormat="1" ht="18.75" x14ac:dyDescent="0.3">
      <c r="B319" s="189">
        <v>1400</v>
      </c>
      <c r="C319" s="190" t="s">
        <v>124</v>
      </c>
      <c r="D319" s="191">
        <f>SUM(D320:D323)</f>
        <v>0</v>
      </c>
      <c r="E319" s="191">
        <f>SUM(E320:E323)</f>
        <v>0</v>
      </c>
      <c r="F319" s="191" t="e">
        <f t="shared" ref="F319:K319" si="152">SUM(F320:F323)</f>
        <v>#REF!</v>
      </c>
      <c r="G319" s="191" t="e">
        <f t="shared" si="152"/>
        <v>#REF!</v>
      </c>
      <c r="H319" s="191" t="e">
        <f t="shared" si="152"/>
        <v>#REF!</v>
      </c>
      <c r="I319" s="191" t="e">
        <f t="shared" si="152"/>
        <v>#REF!</v>
      </c>
      <c r="J319" s="191" t="e">
        <f t="shared" si="152"/>
        <v>#REF!</v>
      </c>
      <c r="K319" s="191" t="e">
        <f t="shared" si="152"/>
        <v>#REF!</v>
      </c>
      <c r="L319" s="192" t="str">
        <f t="shared" si="143"/>
        <v xml:space="preserve"> </v>
      </c>
      <c r="M319" s="193" t="str">
        <f t="shared" si="149"/>
        <v xml:space="preserve"> </v>
      </c>
    </row>
    <row r="320" spans="2:13" ht="18.75" x14ac:dyDescent="0.3">
      <c r="B320" s="15">
        <v>14010</v>
      </c>
      <c r="C320" s="24" t="s">
        <v>9</v>
      </c>
      <c r="D320" s="66"/>
      <c r="E320" s="204"/>
      <c r="F320" s="17" t="e">
        <f>SUMIF(#REF!,B320,#REF!)</f>
        <v>#REF!</v>
      </c>
      <c r="G320" s="16" t="e">
        <f>SUMIF(#REF!,B320,#REF!)</f>
        <v>#REF!</v>
      </c>
      <c r="H320" s="18" t="e">
        <f>SUMIF(#REF!,B320,#REF!)</f>
        <v>#REF!</v>
      </c>
      <c r="I320" s="19" t="e">
        <f>F320+G320+H320</f>
        <v>#REF!</v>
      </c>
      <c r="J320" s="20" t="e">
        <f>SUM(E320-F320-G320-H320)</f>
        <v>#REF!</v>
      </c>
      <c r="K320" s="20" t="e">
        <f>SUM(D320-F320-G320-H320)</f>
        <v>#REF!</v>
      </c>
      <c r="L320" s="20" t="str">
        <f t="shared" si="143"/>
        <v xml:space="preserve"> </v>
      </c>
      <c r="M320" s="135" t="str">
        <f>IF(D320&gt;0,SUM(H320*100/D320)," ")</f>
        <v xml:space="preserve"> </v>
      </c>
    </row>
    <row r="321" spans="2:13" ht="18.75" x14ac:dyDescent="0.3">
      <c r="B321" s="15">
        <v>14020</v>
      </c>
      <c r="C321" s="24" t="s">
        <v>135</v>
      </c>
      <c r="D321" s="66"/>
      <c r="E321" s="204"/>
      <c r="F321" s="17" t="e">
        <f>SUMIF(#REF!,B321,#REF!)</f>
        <v>#REF!</v>
      </c>
      <c r="G321" s="16" t="e">
        <f>SUMIF(#REF!,B321,#REF!)</f>
        <v>#REF!</v>
      </c>
      <c r="H321" s="18" t="e">
        <f>SUMIF(#REF!,B321,#REF!)</f>
        <v>#REF!</v>
      </c>
      <c r="I321" s="19" t="e">
        <f>F321+G321+H321</f>
        <v>#REF!</v>
      </c>
      <c r="J321" s="20" t="e">
        <f>SUM(E321-F321-G321-H321)</f>
        <v>#REF!</v>
      </c>
      <c r="K321" s="20" t="e">
        <f>SUM(D321-F321-G321-H321)</f>
        <v>#REF!</v>
      </c>
      <c r="L321" s="20" t="str">
        <f t="shared" si="143"/>
        <v xml:space="preserve"> </v>
      </c>
      <c r="M321" s="135" t="str">
        <f>IF(D321&gt;0,SUM(H321*100/D321)," ")</f>
        <v xml:space="preserve"> </v>
      </c>
    </row>
    <row r="322" spans="2:13" ht="18.75" x14ac:dyDescent="0.3">
      <c r="B322" s="21">
        <v>14040</v>
      </c>
      <c r="C322" s="205" t="s">
        <v>40</v>
      </c>
      <c r="D322" s="204"/>
      <c r="E322" s="204"/>
      <c r="F322" s="17" t="e">
        <f>SUMIF(#REF!,B322,#REF!)</f>
        <v>#REF!</v>
      </c>
      <c r="G322" s="16" t="e">
        <f>SUMIF(#REF!,B322,#REF!)</f>
        <v>#REF!</v>
      </c>
      <c r="H322" s="18" t="e">
        <f>SUMIF(#REF!,B322,#REF!)</f>
        <v>#REF!</v>
      </c>
      <c r="I322" s="19" t="e">
        <f>F322+G322+H322</f>
        <v>#REF!</v>
      </c>
      <c r="J322" s="20" t="e">
        <f>SUM(E322-F322-G322-H322)</f>
        <v>#REF!</v>
      </c>
      <c r="K322" s="20" t="e">
        <f>SUM(D322-F322-G322-H322)</f>
        <v>#REF!</v>
      </c>
      <c r="L322" s="20" t="str">
        <f>IF(E322&gt;0,SUM(H322*100/E322)," ")</f>
        <v xml:space="preserve"> </v>
      </c>
      <c r="M322" s="135" t="str">
        <f>IF(D322&gt;0,SUM(H322*100/D322)," ")</f>
        <v xml:space="preserve"> </v>
      </c>
    </row>
    <row r="323" spans="2:13" ht="18.75" x14ac:dyDescent="0.3">
      <c r="B323" s="15">
        <v>14050</v>
      </c>
      <c r="C323" s="24" t="s">
        <v>190</v>
      </c>
      <c r="D323" s="66"/>
      <c r="E323" s="204"/>
      <c r="F323" s="17" t="e">
        <f>SUMIF(#REF!,B323,#REF!)</f>
        <v>#REF!</v>
      </c>
      <c r="G323" s="16" t="e">
        <f>SUMIF(#REF!,B323,#REF!)</f>
        <v>#REF!</v>
      </c>
      <c r="H323" s="18" t="e">
        <f>SUMIF(#REF!,B323,#REF!)</f>
        <v>#REF!</v>
      </c>
      <c r="I323" s="19" t="e">
        <f>F323+G323+H323</f>
        <v>#REF!</v>
      </c>
      <c r="J323" s="20" t="e">
        <f>SUM(E323-F323-G323-H323)</f>
        <v>#REF!</v>
      </c>
      <c r="K323" s="20" t="e">
        <f>SUM(D323-F323-G323-H323)</f>
        <v>#REF!</v>
      </c>
      <c r="L323" s="20" t="str">
        <f t="shared" si="143"/>
        <v xml:space="preserve"> </v>
      </c>
      <c r="M323" s="135" t="str">
        <f>IF(D323&gt;0,SUM(H323*100/D323)," ")</f>
        <v xml:space="preserve"> </v>
      </c>
    </row>
    <row r="324" spans="2:13" s="12" customFormat="1" ht="18.75" x14ac:dyDescent="0.3">
      <c r="B324" s="189">
        <v>1410</v>
      </c>
      <c r="C324" s="190" t="s">
        <v>125</v>
      </c>
      <c r="D324" s="191">
        <f>SUM(D325:D328)</f>
        <v>0</v>
      </c>
      <c r="E324" s="191">
        <f>SUM(E325:E328)</f>
        <v>0</v>
      </c>
      <c r="F324" s="191" t="e">
        <f t="shared" ref="F324:K324" si="153">SUM(F325:F328)</f>
        <v>#REF!</v>
      </c>
      <c r="G324" s="191" t="e">
        <f t="shared" si="153"/>
        <v>#REF!</v>
      </c>
      <c r="H324" s="191" t="e">
        <f t="shared" si="153"/>
        <v>#REF!</v>
      </c>
      <c r="I324" s="191" t="e">
        <f t="shared" si="153"/>
        <v>#REF!</v>
      </c>
      <c r="J324" s="191" t="e">
        <f t="shared" si="153"/>
        <v>#REF!</v>
      </c>
      <c r="K324" s="191" t="e">
        <f t="shared" si="153"/>
        <v>#REF!</v>
      </c>
      <c r="L324" s="192" t="str">
        <f t="shared" si="143"/>
        <v xml:space="preserve"> </v>
      </c>
      <c r="M324" s="193" t="str">
        <f>IF(D324&gt;0,SUM(H324*100/D324)," ")</f>
        <v xml:space="preserve"> </v>
      </c>
    </row>
    <row r="325" spans="2:13" ht="18.75" x14ac:dyDescent="0.3">
      <c r="B325" s="15">
        <v>14110</v>
      </c>
      <c r="C325" s="22" t="s">
        <v>30</v>
      </c>
      <c r="D325" s="205"/>
      <c r="E325" s="205"/>
      <c r="F325" s="17" t="e">
        <f>SUMIF(#REF!,B325,#REF!)</f>
        <v>#REF!</v>
      </c>
      <c r="G325" s="16" t="e">
        <f>SUMIF(#REF!,B325,#REF!)</f>
        <v>#REF!</v>
      </c>
      <c r="H325" s="18" t="e">
        <f>SUMIF(#REF!,B325,#REF!)</f>
        <v>#REF!</v>
      </c>
      <c r="I325" s="19" t="e">
        <f>F325+G325+H325</f>
        <v>#REF!</v>
      </c>
      <c r="J325" s="20" t="e">
        <f>SUM(E325-F325-G325-H325)</f>
        <v>#REF!</v>
      </c>
      <c r="K325" s="20" t="e">
        <f>SUM(D325-F325-G325-H325)</f>
        <v>#REF!</v>
      </c>
      <c r="L325" s="20" t="str">
        <f t="shared" si="143"/>
        <v xml:space="preserve"> </v>
      </c>
      <c r="M325" s="135" t="str">
        <f t="shared" ref="M325:M338" si="154">IF(D325&gt;0,SUM(H325*100/D325)," ")</f>
        <v xml:space="preserve"> </v>
      </c>
    </row>
    <row r="326" spans="2:13" ht="18.75" x14ac:dyDescent="0.3">
      <c r="B326" s="138">
        <v>14140</v>
      </c>
      <c r="C326" s="22" t="s">
        <v>82</v>
      </c>
      <c r="D326" s="205"/>
      <c r="E326" s="205"/>
      <c r="F326" s="17" t="e">
        <f>SUMIF(#REF!,B326,#REF!)</f>
        <v>#REF!</v>
      </c>
      <c r="G326" s="16" t="e">
        <f>SUMIF(#REF!,B326,#REF!)</f>
        <v>#REF!</v>
      </c>
      <c r="H326" s="18" t="e">
        <f>SUMIF(#REF!,B326,#REF!)</f>
        <v>#REF!</v>
      </c>
      <c r="I326" s="19" t="e">
        <f>F326+G326+H326</f>
        <v>#REF!</v>
      </c>
      <c r="J326" s="20" t="e">
        <f>SUM(E326-F326-G326-H326)</f>
        <v>#REF!</v>
      </c>
      <c r="K326" s="20" t="e">
        <f>SUM(D326-F326-G326-H326)</f>
        <v>#REF!</v>
      </c>
      <c r="L326" s="20" t="str">
        <f t="shared" si="143"/>
        <v xml:space="preserve"> </v>
      </c>
      <c r="M326" s="135" t="str">
        <f t="shared" si="154"/>
        <v xml:space="preserve"> </v>
      </c>
    </row>
    <row r="327" spans="2:13" ht="18.75" x14ac:dyDescent="0.3">
      <c r="B327" s="196">
        <v>14150</v>
      </c>
      <c r="C327" s="22" t="s">
        <v>131</v>
      </c>
      <c r="D327" s="204"/>
      <c r="E327" s="204"/>
      <c r="F327" s="17" t="e">
        <f>SUMIF(#REF!,B327,#REF!)</f>
        <v>#REF!</v>
      </c>
      <c r="G327" s="16" t="e">
        <f>SUMIF(#REF!,B327,#REF!)</f>
        <v>#REF!</v>
      </c>
      <c r="H327" s="18" t="e">
        <f>SUMIF(#REF!,B327,#REF!)</f>
        <v>#REF!</v>
      </c>
      <c r="I327" s="19" t="e">
        <f>F327+G327+H327</f>
        <v>#REF!</v>
      </c>
      <c r="J327" s="20" t="e">
        <f>SUM(E327-F327-G327-H327)</f>
        <v>#REF!</v>
      </c>
      <c r="K327" s="20" t="e">
        <f>SUM(D327-F327-G327-H327)</f>
        <v>#REF!</v>
      </c>
      <c r="L327" s="20" t="str">
        <f>IF(E327&gt;0,SUM(H327*100/E327)," ")</f>
        <v xml:space="preserve"> </v>
      </c>
      <c r="M327" s="135" t="str">
        <f>IF(D327&gt;0,SUM(H327*100/D327)," ")</f>
        <v xml:space="preserve"> </v>
      </c>
    </row>
    <row r="328" spans="2:13" ht="18.75" x14ac:dyDescent="0.3">
      <c r="B328" s="138">
        <v>14160</v>
      </c>
      <c r="C328" s="22" t="s">
        <v>202</v>
      </c>
      <c r="D328" s="66"/>
      <c r="E328" s="204"/>
      <c r="F328" s="17" t="e">
        <f>SUMIF(#REF!,B328,#REF!)</f>
        <v>#REF!</v>
      </c>
      <c r="G328" s="16" t="e">
        <f>SUMIF(#REF!,B328,#REF!)</f>
        <v>#REF!</v>
      </c>
      <c r="H328" s="18" t="e">
        <f>SUMIF(#REF!,B328,#REF!)</f>
        <v>#REF!</v>
      </c>
      <c r="I328" s="19" t="e">
        <f>F328+G328+H328</f>
        <v>#REF!</v>
      </c>
      <c r="J328" s="20" t="e">
        <f>SUM(E328-F328-G328-H328)</f>
        <v>#REF!</v>
      </c>
      <c r="K328" s="20" t="e">
        <f>SUM(D328-F328-G328-H328)</f>
        <v>#REF!</v>
      </c>
      <c r="L328" s="20" t="str">
        <f t="shared" si="143"/>
        <v xml:space="preserve"> </v>
      </c>
      <c r="M328" s="135" t="str">
        <f t="shared" si="154"/>
        <v xml:space="preserve"> </v>
      </c>
    </row>
    <row r="329" spans="2:13" ht="18.75" x14ac:dyDescent="0.3">
      <c r="B329" s="189">
        <v>1420</v>
      </c>
      <c r="C329" s="190" t="s">
        <v>126</v>
      </c>
      <c r="D329" s="191">
        <f>SUM(D330:D330)</f>
        <v>0</v>
      </c>
      <c r="E329" s="191">
        <f>SUM(E330:E330)</f>
        <v>0</v>
      </c>
      <c r="F329" s="191" t="e">
        <f t="shared" ref="F329:K329" si="155">SUM(F330:F330)</f>
        <v>#REF!</v>
      </c>
      <c r="G329" s="191" t="e">
        <f t="shared" si="155"/>
        <v>#REF!</v>
      </c>
      <c r="H329" s="191" t="e">
        <f t="shared" si="155"/>
        <v>#REF!</v>
      </c>
      <c r="I329" s="191" t="e">
        <f t="shared" si="155"/>
        <v>#REF!</v>
      </c>
      <c r="J329" s="191" t="e">
        <f t="shared" si="155"/>
        <v>#REF!</v>
      </c>
      <c r="K329" s="191" t="e">
        <f t="shared" si="155"/>
        <v>#REF!</v>
      </c>
      <c r="L329" s="192" t="str">
        <f>IF(E329&gt;0,SUM(H329*100/E329)," ")</f>
        <v xml:space="preserve"> </v>
      </c>
      <c r="M329" s="193" t="str">
        <f>IF(D329&gt;0,SUM(H329*100/D329)," ")</f>
        <v xml:space="preserve"> </v>
      </c>
    </row>
    <row r="330" spans="2:13" ht="18.75" x14ac:dyDescent="0.3">
      <c r="B330" s="196">
        <v>14210</v>
      </c>
      <c r="C330" s="22" t="s">
        <v>17</v>
      </c>
      <c r="D330" s="205"/>
      <c r="E330" s="205"/>
      <c r="F330" s="17" t="e">
        <f>SUMIF(#REF!,B330,#REF!)</f>
        <v>#REF!</v>
      </c>
      <c r="G330" s="16" t="e">
        <f>SUMIF(#REF!,B330,#REF!)</f>
        <v>#REF!</v>
      </c>
      <c r="H330" s="18" t="e">
        <f>SUMIF(#REF!,B330,#REF!)</f>
        <v>#REF!</v>
      </c>
      <c r="I330" s="19" t="e">
        <f>F330+G330+H330</f>
        <v>#REF!</v>
      </c>
      <c r="J330" s="20" t="e">
        <f>SUM(E330-F330-G330-H330)</f>
        <v>#REF!</v>
      </c>
      <c r="K330" s="20" t="e">
        <f>SUM(D330-F330-G330-H330)</f>
        <v>#REF!</v>
      </c>
      <c r="L330" s="20" t="str">
        <f>IF(E330&gt;0,SUM(H330*100/E330)," ")</f>
        <v xml:space="preserve"> </v>
      </c>
      <c r="M330" s="135" t="str">
        <f>IF(D330&gt;0,SUM(H330*100/D330)," ")</f>
        <v xml:space="preserve"> </v>
      </c>
    </row>
    <row r="331" spans="2:13" ht="18.75" x14ac:dyDescent="0.3">
      <c r="B331" s="189">
        <v>1430</v>
      </c>
      <c r="C331" s="190" t="s">
        <v>132</v>
      </c>
      <c r="D331" s="191">
        <f>SUM(D332:D333)</f>
        <v>0</v>
      </c>
      <c r="E331" s="191">
        <f>SUM(E332:E333)</f>
        <v>0</v>
      </c>
      <c r="F331" s="191" t="e">
        <f t="shared" ref="F331:K331" si="156">SUM(F332:F333)</f>
        <v>#REF!</v>
      </c>
      <c r="G331" s="191" t="e">
        <f t="shared" si="156"/>
        <v>#REF!</v>
      </c>
      <c r="H331" s="191" t="e">
        <f t="shared" si="156"/>
        <v>#REF!</v>
      </c>
      <c r="I331" s="191" t="e">
        <f t="shared" si="156"/>
        <v>#REF!</v>
      </c>
      <c r="J331" s="191" t="e">
        <f t="shared" si="156"/>
        <v>#REF!</v>
      </c>
      <c r="K331" s="191" t="e">
        <f t="shared" si="156"/>
        <v>#REF!</v>
      </c>
      <c r="L331" s="192" t="str">
        <f t="shared" si="143"/>
        <v xml:space="preserve"> </v>
      </c>
      <c r="M331" s="193" t="str">
        <f t="shared" si="154"/>
        <v xml:space="preserve"> </v>
      </c>
    </row>
    <row r="332" spans="2:13" ht="18.75" x14ac:dyDescent="0.3">
      <c r="B332" s="196">
        <v>14310</v>
      </c>
      <c r="C332" s="22" t="s">
        <v>20</v>
      </c>
      <c r="D332" s="66"/>
      <c r="E332" s="204"/>
      <c r="F332" s="17" t="e">
        <f>SUMIF(#REF!,B332,#REF!)</f>
        <v>#REF!</v>
      </c>
      <c r="G332" s="16" t="e">
        <f>SUMIF(#REF!,B332,#REF!)</f>
        <v>#REF!</v>
      </c>
      <c r="H332" s="18" t="e">
        <f>SUMIF(#REF!,B332,#REF!)</f>
        <v>#REF!</v>
      </c>
      <c r="I332" s="19" t="e">
        <f>F332+G332+H332</f>
        <v>#REF!</v>
      </c>
      <c r="J332" s="20" t="e">
        <f>SUM(E332-F332-G332-H332)</f>
        <v>#REF!</v>
      </c>
      <c r="K332" s="20" t="e">
        <f>SUM(D332-F332-G332-H332)</f>
        <v>#REF!</v>
      </c>
      <c r="L332" s="20" t="str">
        <f t="shared" si="143"/>
        <v xml:space="preserve"> </v>
      </c>
      <c r="M332" s="135" t="str">
        <f t="shared" si="154"/>
        <v xml:space="preserve"> </v>
      </c>
    </row>
    <row r="333" spans="2:13" ht="18.75" x14ac:dyDescent="0.3">
      <c r="B333" s="196">
        <v>14320</v>
      </c>
      <c r="C333" s="22" t="s">
        <v>133</v>
      </c>
      <c r="D333" s="205"/>
      <c r="E333" s="205"/>
      <c r="F333" s="17" t="e">
        <f>SUMIF(#REF!,B333,#REF!)</f>
        <v>#REF!</v>
      </c>
      <c r="G333" s="16" t="e">
        <f>SUMIF(#REF!,B333,#REF!)</f>
        <v>#REF!</v>
      </c>
      <c r="H333" s="18" t="e">
        <f>SUMIF(#REF!,B333,#REF!)</f>
        <v>#REF!</v>
      </c>
      <c r="I333" s="19" t="e">
        <f>F333+G333+H333</f>
        <v>#REF!</v>
      </c>
      <c r="J333" s="20" t="e">
        <f>SUM(E333-F333-G333-H333)</f>
        <v>#REF!</v>
      </c>
      <c r="K333" s="20" t="e">
        <f>SUM(D333-F333-G333-H333)</f>
        <v>#REF!</v>
      </c>
      <c r="L333" s="20" t="str">
        <f t="shared" si="143"/>
        <v xml:space="preserve"> </v>
      </c>
      <c r="M333" s="135" t="str">
        <f t="shared" si="154"/>
        <v xml:space="preserve"> </v>
      </c>
    </row>
    <row r="334" spans="2:13" ht="18.75" x14ac:dyDescent="0.3">
      <c r="B334" s="136">
        <v>1320</v>
      </c>
      <c r="C334" s="39" t="s">
        <v>10</v>
      </c>
      <c r="D334" s="55">
        <f>SUM(D335:D337)</f>
        <v>0</v>
      </c>
      <c r="E334" s="203">
        <f>SUM(E335:E337)</f>
        <v>0</v>
      </c>
      <c r="F334" s="55" t="e">
        <f t="shared" ref="F334:K334" si="157">SUM(F335:F337)</f>
        <v>#REF!</v>
      </c>
      <c r="G334" s="55" t="e">
        <f t="shared" si="157"/>
        <v>#REF!</v>
      </c>
      <c r="H334" s="55" t="e">
        <f t="shared" si="157"/>
        <v>#REF!</v>
      </c>
      <c r="I334" s="49" t="e">
        <f t="shared" si="157"/>
        <v>#REF!</v>
      </c>
      <c r="J334" s="49" t="e">
        <f t="shared" si="157"/>
        <v>#REF!</v>
      </c>
      <c r="K334" s="49" t="e">
        <f t="shared" si="157"/>
        <v>#REF!</v>
      </c>
      <c r="L334" s="49" t="str">
        <f t="shared" si="143"/>
        <v xml:space="preserve"> </v>
      </c>
      <c r="M334" s="137" t="str">
        <f t="shared" si="154"/>
        <v xml:space="preserve"> </v>
      </c>
    </row>
    <row r="335" spans="2:13" ht="18.75" x14ac:dyDescent="0.3">
      <c r="B335" s="139">
        <v>13210</v>
      </c>
      <c r="C335" s="26" t="s">
        <v>11</v>
      </c>
      <c r="D335" s="204"/>
      <c r="E335" s="204"/>
      <c r="F335" s="17" t="e">
        <f>SUMIF(#REF!,B335,#REF!)</f>
        <v>#REF!</v>
      </c>
      <c r="G335" s="16" t="e">
        <f>SUMIF(#REF!,B335,#REF!)</f>
        <v>#REF!</v>
      </c>
      <c r="H335" s="18" t="e">
        <f>SUMIF(#REF!,B335,#REF!)</f>
        <v>#REF!</v>
      </c>
      <c r="I335" s="19" t="e">
        <f>F335+G335+H335</f>
        <v>#REF!</v>
      </c>
      <c r="J335" s="28" t="e">
        <f>E335-I335</f>
        <v>#REF!</v>
      </c>
      <c r="K335" s="20" t="e">
        <f>D335-I335</f>
        <v>#REF!</v>
      </c>
      <c r="L335" s="28" t="str">
        <f t="shared" si="143"/>
        <v xml:space="preserve"> </v>
      </c>
      <c r="M335" s="135" t="str">
        <f t="shared" si="154"/>
        <v xml:space="preserve"> </v>
      </c>
    </row>
    <row r="336" spans="2:13" ht="18.75" x14ac:dyDescent="0.3">
      <c r="B336" s="139">
        <v>13220</v>
      </c>
      <c r="C336" s="26" t="s">
        <v>12</v>
      </c>
      <c r="D336" s="204"/>
      <c r="E336" s="204"/>
      <c r="F336" s="17" t="e">
        <f>SUMIF(#REF!,B336,#REF!)</f>
        <v>#REF!</v>
      </c>
      <c r="G336" s="16" t="e">
        <f>SUMIF(#REF!,B336,#REF!)</f>
        <v>#REF!</v>
      </c>
      <c r="H336" s="18" t="e">
        <f>SUMIF(#REF!,B336,#REF!)</f>
        <v>#REF!</v>
      </c>
      <c r="I336" s="19" t="e">
        <f>F336+G336+H336</f>
        <v>#REF!</v>
      </c>
      <c r="J336" s="28" t="e">
        <f>E336-I336</f>
        <v>#REF!</v>
      </c>
      <c r="K336" s="20" t="e">
        <f>D336-I336</f>
        <v>#REF!</v>
      </c>
      <c r="L336" s="28" t="str">
        <f t="shared" si="143"/>
        <v xml:space="preserve"> </v>
      </c>
      <c r="M336" s="135" t="str">
        <f t="shared" si="154"/>
        <v xml:space="preserve"> </v>
      </c>
    </row>
    <row r="337" spans="1:13" ht="18.75" x14ac:dyDescent="0.3">
      <c r="B337" s="139">
        <v>13230</v>
      </c>
      <c r="C337" s="26" t="s">
        <v>13</v>
      </c>
      <c r="D337" s="66"/>
      <c r="E337" s="204"/>
      <c r="F337" s="17" t="e">
        <f>SUMIF(#REF!,B337,#REF!)</f>
        <v>#REF!</v>
      </c>
      <c r="G337" s="16" t="e">
        <f>SUMIF(#REF!,B337,#REF!)</f>
        <v>#REF!</v>
      </c>
      <c r="H337" s="18" t="e">
        <f>SUMIF(#REF!,B337,#REF!)</f>
        <v>#REF!</v>
      </c>
      <c r="I337" s="19" t="e">
        <f>F337+G337+H337</f>
        <v>#REF!</v>
      </c>
      <c r="J337" s="28" t="e">
        <f>E337-I337</f>
        <v>#REF!</v>
      </c>
      <c r="K337" s="20" t="e">
        <f>D337-I337</f>
        <v>#REF!</v>
      </c>
      <c r="L337" s="28" t="str">
        <f t="shared" si="143"/>
        <v xml:space="preserve"> </v>
      </c>
      <c r="M337" s="135" t="str">
        <f t="shared" si="154"/>
        <v xml:space="preserve"> </v>
      </c>
    </row>
    <row r="338" spans="1:13" ht="19.5" thickBot="1" x14ac:dyDescent="0.35">
      <c r="B338" s="140"/>
      <c r="C338" s="141" t="s">
        <v>18</v>
      </c>
      <c r="D338" s="142">
        <f t="shared" ref="D338:I338" si="158">D276+D278+D334</f>
        <v>0</v>
      </c>
      <c r="E338" s="142">
        <f t="shared" si="158"/>
        <v>0</v>
      </c>
      <c r="F338" s="142" t="e">
        <f t="shared" si="158"/>
        <v>#REF!</v>
      </c>
      <c r="G338" s="142" t="e">
        <f t="shared" si="158"/>
        <v>#REF!</v>
      </c>
      <c r="H338" s="142" t="e">
        <f t="shared" si="158"/>
        <v>#REF!</v>
      </c>
      <c r="I338" s="142" t="e">
        <f t="shared" si="158"/>
        <v>#REF!</v>
      </c>
      <c r="J338" s="142" t="e">
        <f>J276+J278+J336</f>
        <v>#REF!</v>
      </c>
      <c r="K338" s="142" t="e">
        <f>K276+K278+K336</f>
        <v>#REF!</v>
      </c>
      <c r="L338" s="143" t="str">
        <f t="shared" si="143"/>
        <v xml:space="preserve"> </v>
      </c>
      <c r="M338" s="144" t="str">
        <f t="shared" si="154"/>
        <v xml:space="preserve"> </v>
      </c>
    </row>
    <row r="340" spans="1:13" ht="13.5" thickBot="1" x14ac:dyDescent="0.25"/>
    <row r="341" spans="1:13" ht="20.25" x14ac:dyDescent="0.3">
      <c r="B341" s="274" t="e">
        <f>#REF!</f>
        <v>#REF!</v>
      </c>
      <c r="C341" s="275"/>
      <c r="D341" s="275"/>
      <c r="E341" s="275"/>
      <c r="F341" s="275"/>
      <c r="G341" s="275"/>
      <c r="H341" s="275"/>
      <c r="I341" s="275"/>
      <c r="J341" s="275"/>
      <c r="K341" s="275"/>
      <c r="L341" s="275"/>
      <c r="M341" s="276"/>
    </row>
    <row r="342" spans="1:13" ht="21" thickBot="1" x14ac:dyDescent="0.35">
      <c r="B342" s="5"/>
      <c r="C342" s="6"/>
      <c r="D342" s="66"/>
      <c r="E342" s="128"/>
      <c r="F342" s="6"/>
      <c r="G342" s="7"/>
      <c r="H342" s="7"/>
      <c r="I342" s="7"/>
      <c r="J342" s="8"/>
      <c r="K342" s="9"/>
      <c r="L342" s="9"/>
      <c r="M342" s="131"/>
    </row>
    <row r="343" spans="1:13" s="11" customFormat="1" ht="113.25" thickBot="1" x14ac:dyDescent="0.25">
      <c r="A343" s="12"/>
      <c r="B343" s="41" t="s">
        <v>34</v>
      </c>
      <c r="C343" s="42" t="s">
        <v>14</v>
      </c>
      <c r="D343" s="44" t="s">
        <v>185</v>
      </c>
      <c r="E343" s="43" t="s">
        <v>115</v>
      </c>
      <c r="F343" s="43" t="s">
        <v>73</v>
      </c>
      <c r="G343" s="44" t="s">
        <v>74</v>
      </c>
      <c r="H343" s="44" t="s">
        <v>79</v>
      </c>
      <c r="I343" s="43" t="s">
        <v>75</v>
      </c>
      <c r="J343" s="43" t="s">
        <v>76</v>
      </c>
      <c r="K343" s="43" t="s">
        <v>116</v>
      </c>
      <c r="L343" s="43" t="s">
        <v>77</v>
      </c>
      <c r="M343" s="45" t="s">
        <v>80</v>
      </c>
    </row>
    <row r="344" spans="1:13" ht="18.75" x14ac:dyDescent="0.3">
      <c r="B344" s="132">
        <v>1110</v>
      </c>
      <c r="C344" s="47" t="s">
        <v>1</v>
      </c>
      <c r="D344" s="48"/>
      <c r="E344" s="48"/>
      <c r="F344" s="13"/>
      <c r="G344" s="13"/>
      <c r="H344" s="67"/>
      <c r="I344" s="13">
        <f>F344+G344+H344</f>
        <v>0</v>
      </c>
      <c r="J344" s="13">
        <f>E344-(F344+G344+H344)</f>
        <v>0</v>
      </c>
      <c r="K344" s="13">
        <f>SUM(D344-F344-G344-H344)</f>
        <v>0</v>
      </c>
      <c r="L344" s="13" t="str">
        <f>IF(E344&gt;0,SUM(H344*100/E344)," ")</f>
        <v xml:space="preserve"> </v>
      </c>
      <c r="M344" s="133" t="str">
        <f>IF(D344&gt;0,SUM(H344*100/D344)," ")</f>
        <v xml:space="preserve"> </v>
      </c>
    </row>
    <row r="345" spans="1:13" ht="20.25" x14ac:dyDescent="0.3">
      <c r="B345" s="134"/>
      <c r="C345" s="57"/>
      <c r="D345" s="58"/>
      <c r="E345" s="59"/>
      <c r="F345" s="60"/>
      <c r="G345" s="61"/>
      <c r="H345" s="62"/>
      <c r="I345" s="63"/>
      <c r="J345" s="64"/>
      <c r="K345" s="65"/>
      <c r="L345" s="65" t="str">
        <f t="shared" ref="L345:L356" si="159">IF(E345&gt;0,SUM(H345*100/E345)," ")</f>
        <v xml:space="preserve"> </v>
      </c>
      <c r="M345" s="135" t="str">
        <f>IF(D345&gt;0,SUM(H345*100/D345)," ")</f>
        <v xml:space="preserve"> </v>
      </c>
    </row>
    <row r="346" spans="1:13" s="12" customFormat="1" ht="33.75" customHeight="1" x14ac:dyDescent="0.3">
      <c r="B346" s="136" t="s">
        <v>5</v>
      </c>
      <c r="C346" s="39" t="s">
        <v>66</v>
      </c>
      <c r="D346" s="203">
        <f t="shared" ref="D346:K346" si="160">D347+D352+D356+D363+D369+D375+D378+D380+D382+D387+D392+D397+D399</f>
        <v>0</v>
      </c>
      <c r="E346" s="203">
        <f t="shared" si="160"/>
        <v>0</v>
      </c>
      <c r="F346" s="203" t="e">
        <f t="shared" si="160"/>
        <v>#REF!</v>
      </c>
      <c r="G346" s="203" t="e">
        <f t="shared" si="160"/>
        <v>#REF!</v>
      </c>
      <c r="H346" s="203" t="e">
        <f t="shared" si="160"/>
        <v>#REF!</v>
      </c>
      <c r="I346" s="203" t="e">
        <f t="shared" si="160"/>
        <v>#REF!</v>
      </c>
      <c r="J346" s="203" t="e">
        <f t="shared" si="160"/>
        <v>#REF!</v>
      </c>
      <c r="K346" s="203" t="e">
        <f t="shared" si="160"/>
        <v>#REF!</v>
      </c>
      <c r="L346" s="49" t="str">
        <f t="shared" si="159"/>
        <v xml:space="preserve"> </v>
      </c>
      <c r="M346" s="137" t="str">
        <f>IF(D346&gt;0,SUM(H346*100/D346)," ")</f>
        <v xml:space="preserve"> </v>
      </c>
    </row>
    <row r="347" spans="1:13" s="12" customFormat="1" ht="18.75" x14ac:dyDescent="0.3">
      <c r="B347" s="189">
        <v>1310</v>
      </c>
      <c r="C347" s="190" t="s">
        <v>117</v>
      </c>
      <c r="D347" s="191">
        <f>SUM(D348:D351)</f>
        <v>0</v>
      </c>
      <c r="E347" s="191">
        <f>SUM(E348:E351)</f>
        <v>0</v>
      </c>
      <c r="F347" s="191" t="e">
        <f t="shared" ref="F347:K347" si="161">SUM(F348:F351)</f>
        <v>#REF!</v>
      </c>
      <c r="G347" s="191" t="e">
        <f t="shared" si="161"/>
        <v>#REF!</v>
      </c>
      <c r="H347" s="191" t="e">
        <f t="shared" si="161"/>
        <v>#REF!</v>
      </c>
      <c r="I347" s="191" t="e">
        <f t="shared" si="161"/>
        <v>#REF!</v>
      </c>
      <c r="J347" s="191" t="e">
        <f t="shared" si="161"/>
        <v>#REF!</v>
      </c>
      <c r="K347" s="191" t="e">
        <f t="shared" si="161"/>
        <v>#REF!</v>
      </c>
      <c r="L347" s="192" t="str">
        <f t="shared" si="159"/>
        <v xml:space="preserve"> </v>
      </c>
      <c r="M347" s="193" t="str">
        <f t="shared" ref="M347:M356" si="162">IF(D347&gt;0,SUM(H347*100/D347)," ")</f>
        <v xml:space="preserve"> </v>
      </c>
    </row>
    <row r="348" spans="1:13" ht="18.75" x14ac:dyDescent="0.3">
      <c r="B348" s="21">
        <v>13130</v>
      </c>
      <c r="C348" s="194" t="s">
        <v>15</v>
      </c>
      <c r="D348" s="66"/>
      <c r="E348" s="204"/>
      <c r="F348" s="17" t="e">
        <f>SUMIF(#REF!,B348,#REF!)</f>
        <v>#REF!</v>
      </c>
      <c r="G348" s="16" t="e">
        <f>SUMIF(#REF!,B348,#REF!)</f>
        <v>#REF!</v>
      </c>
      <c r="H348" s="18" t="e">
        <f>SUMIF(#REF!,B348,#REF!)</f>
        <v>#REF!</v>
      </c>
      <c r="I348" s="19" t="e">
        <f>F348+G348+H348</f>
        <v>#REF!</v>
      </c>
      <c r="J348" s="20" t="e">
        <f>SUM(E348-F348-G348-H348)</f>
        <v>#REF!</v>
      </c>
      <c r="K348" s="20" t="e">
        <f>SUM(D348-F348-G348-H348)</f>
        <v>#REF!</v>
      </c>
      <c r="L348" s="20" t="str">
        <f t="shared" si="159"/>
        <v xml:space="preserve"> </v>
      </c>
      <c r="M348" s="135" t="str">
        <f t="shared" si="162"/>
        <v xml:space="preserve"> </v>
      </c>
    </row>
    <row r="349" spans="1:13" ht="18.75" x14ac:dyDescent="0.3">
      <c r="B349" s="15">
        <v>13140</v>
      </c>
      <c r="C349" s="35" t="s">
        <v>4</v>
      </c>
      <c r="D349" s="204"/>
      <c r="E349" s="204"/>
      <c r="F349" s="17" t="e">
        <f>SUMIF(#REF!,B349,#REF!)</f>
        <v>#REF!</v>
      </c>
      <c r="G349" s="16" t="e">
        <f>SUMIF(#REF!,B349,#REF!)</f>
        <v>#REF!</v>
      </c>
      <c r="H349" s="18" t="e">
        <f>SUMIF(#REF!,B349,#REF!)</f>
        <v>#REF!</v>
      </c>
      <c r="I349" s="19" t="e">
        <f>F349+G349+H349</f>
        <v>#REF!</v>
      </c>
      <c r="J349" s="20" t="e">
        <f>SUM(E349-F349-G349-H349)</f>
        <v>#REF!</v>
      </c>
      <c r="K349" s="20" t="e">
        <f>SUM(D349-F349-G349-H349)</f>
        <v>#REF!</v>
      </c>
      <c r="L349" s="20" t="str">
        <f>IF(E349&gt;0,SUM(H349*100/E349)," ")</f>
        <v xml:space="preserve"> </v>
      </c>
      <c r="M349" s="135" t="str">
        <f>IF(D349&gt;0,SUM(H349*100/D349)," ")</f>
        <v xml:space="preserve"> </v>
      </c>
    </row>
    <row r="350" spans="1:13" ht="18.75" x14ac:dyDescent="0.3">
      <c r="B350" s="15">
        <v>13142</v>
      </c>
      <c r="C350" s="35" t="s">
        <v>33</v>
      </c>
      <c r="D350" s="204"/>
      <c r="E350" s="204"/>
      <c r="F350" s="17" t="e">
        <f>SUMIF(#REF!,B350,#REF!)</f>
        <v>#REF!</v>
      </c>
      <c r="G350" s="16" t="e">
        <f>SUMIF(#REF!,B350,#REF!)</f>
        <v>#REF!</v>
      </c>
      <c r="H350" s="18" t="e">
        <f>SUMIF(#REF!,B350,#REF!)</f>
        <v>#REF!</v>
      </c>
      <c r="I350" s="19" t="e">
        <f>F350+G350+H350</f>
        <v>#REF!</v>
      </c>
      <c r="J350" s="20" t="e">
        <f>SUM(E350-F350-G350-H350)</f>
        <v>#REF!</v>
      </c>
      <c r="K350" s="20" t="e">
        <f>SUM(D350-F350-G350-H350)</f>
        <v>#REF!</v>
      </c>
      <c r="L350" s="20" t="str">
        <f>IF(E350&gt;0,SUM(H350*100/E350)," ")</f>
        <v xml:space="preserve"> </v>
      </c>
      <c r="M350" s="135" t="str">
        <f>IF(D350&gt;0,SUM(H350*100/D350)," ")</f>
        <v xml:space="preserve"> </v>
      </c>
    </row>
    <row r="351" spans="1:13" ht="18.75" x14ac:dyDescent="0.3">
      <c r="B351" s="15">
        <v>13143</v>
      </c>
      <c r="C351" s="35" t="s">
        <v>176</v>
      </c>
      <c r="D351" s="66"/>
      <c r="E351" s="204"/>
      <c r="F351" s="17" t="e">
        <f>SUMIF(#REF!,B351,#REF!)</f>
        <v>#REF!</v>
      </c>
      <c r="G351" s="16" t="e">
        <f>SUMIF(#REF!,B351,#REF!)</f>
        <v>#REF!</v>
      </c>
      <c r="H351" s="18" t="e">
        <f>SUMIF(#REF!,B351,#REF!)</f>
        <v>#REF!</v>
      </c>
      <c r="I351" s="19" t="e">
        <f>F351+G351+H351</f>
        <v>#REF!</v>
      </c>
      <c r="J351" s="20" t="e">
        <f>SUM(E351-F351-G351-H351)</f>
        <v>#REF!</v>
      </c>
      <c r="K351" s="20" t="e">
        <f>SUM(D351-F351-G351-H351)</f>
        <v>#REF!</v>
      </c>
      <c r="L351" s="20" t="str">
        <f>IF(E351&gt;0,SUM(H351*100/E351)," ")</f>
        <v xml:space="preserve"> </v>
      </c>
      <c r="M351" s="135" t="str">
        <f>IF(D351&gt;0,SUM(H351*100/D351)," ")</f>
        <v xml:space="preserve"> </v>
      </c>
    </row>
    <row r="352" spans="1:13" s="12" customFormat="1" ht="18.75" x14ac:dyDescent="0.3">
      <c r="B352" s="189">
        <v>1330</v>
      </c>
      <c r="C352" s="190" t="s">
        <v>118</v>
      </c>
      <c r="D352" s="191">
        <f>SUM(D353:D355)</f>
        <v>0</v>
      </c>
      <c r="E352" s="191">
        <f>SUM(E353:E355)</f>
        <v>0</v>
      </c>
      <c r="F352" s="191" t="e">
        <f t="shared" ref="F352:K352" si="163">SUM(F353:F355)</f>
        <v>#REF!</v>
      </c>
      <c r="G352" s="191" t="e">
        <f t="shared" si="163"/>
        <v>#REF!</v>
      </c>
      <c r="H352" s="191" t="e">
        <f t="shared" si="163"/>
        <v>#REF!</v>
      </c>
      <c r="I352" s="191" t="e">
        <f t="shared" si="163"/>
        <v>#REF!</v>
      </c>
      <c r="J352" s="191" t="e">
        <f t="shared" si="163"/>
        <v>#REF!</v>
      </c>
      <c r="K352" s="191" t="e">
        <f t="shared" si="163"/>
        <v>#REF!</v>
      </c>
      <c r="L352" s="192" t="str">
        <f t="shared" si="159"/>
        <v xml:space="preserve"> </v>
      </c>
      <c r="M352" s="193" t="str">
        <f t="shared" si="162"/>
        <v xml:space="preserve"> </v>
      </c>
    </row>
    <row r="353" spans="2:13" ht="18.75" x14ac:dyDescent="0.3">
      <c r="B353" s="138">
        <v>13310</v>
      </c>
      <c r="C353" s="23" t="s">
        <v>181</v>
      </c>
      <c r="D353" s="204"/>
      <c r="E353" s="204"/>
      <c r="F353" s="17" t="e">
        <f>SUMIF(#REF!,B353,#REF!)</f>
        <v>#REF!</v>
      </c>
      <c r="G353" s="16" t="e">
        <f>SUMIF(#REF!,B353,#REF!)</f>
        <v>#REF!</v>
      </c>
      <c r="H353" s="18" t="e">
        <f>SUMIF(#REF!,B353,#REF!)</f>
        <v>#REF!</v>
      </c>
      <c r="I353" s="19" t="e">
        <f>F353+G353+H353</f>
        <v>#REF!</v>
      </c>
      <c r="J353" s="20" t="e">
        <f>SUM(E353-F353-G353-H353)</f>
        <v>#REF!</v>
      </c>
      <c r="K353" s="20" t="e">
        <f>SUM(D353-F353-G353-H353)</f>
        <v>#REF!</v>
      </c>
      <c r="L353" s="20" t="str">
        <f t="shared" si="159"/>
        <v xml:space="preserve"> </v>
      </c>
      <c r="M353" s="135" t="str">
        <f t="shared" si="162"/>
        <v xml:space="preserve"> </v>
      </c>
    </row>
    <row r="354" spans="2:13" ht="18.75" x14ac:dyDescent="0.3">
      <c r="B354" s="138">
        <v>13320</v>
      </c>
      <c r="C354" s="23" t="s">
        <v>6</v>
      </c>
      <c r="D354" s="204"/>
      <c r="E354" s="204"/>
      <c r="F354" s="17" t="e">
        <f>SUMIF(#REF!,B354,#REF!)</f>
        <v>#REF!</v>
      </c>
      <c r="G354" s="16" t="e">
        <f>SUMIF(#REF!,B354,#REF!)</f>
        <v>#REF!</v>
      </c>
      <c r="H354" s="18" t="e">
        <f>SUMIF(#REF!,B354,#REF!)</f>
        <v>#REF!</v>
      </c>
      <c r="I354" s="19" t="e">
        <f>F354+G354+H354</f>
        <v>#REF!</v>
      </c>
      <c r="J354" s="20" t="e">
        <f>SUM(E354-F354-G354-H354)</f>
        <v>#REF!</v>
      </c>
      <c r="K354" s="20" t="e">
        <f>SUM(D354-F354-G354-H354)</f>
        <v>#REF!</v>
      </c>
      <c r="L354" s="20" t="str">
        <f>IF(E354&gt;0,SUM(H354*100/E354)," ")</f>
        <v xml:space="preserve"> </v>
      </c>
      <c r="M354" s="135" t="str">
        <f>IF(D354&gt;0,SUM(H354*100/D354)," ")</f>
        <v xml:space="preserve"> </v>
      </c>
    </row>
    <row r="355" spans="2:13" ht="18.75" x14ac:dyDescent="0.3">
      <c r="B355" s="138">
        <v>13330</v>
      </c>
      <c r="C355" s="23" t="s">
        <v>179</v>
      </c>
      <c r="D355" s="204"/>
      <c r="E355" s="204"/>
      <c r="F355" s="17" t="e">
        <f>SUMIF(#REF!,B355,#REF!)</f>
        <v>#REF!</v>
      </c>
      <c r="G355" s="16" t="e">
        <f>SUMIF(#REF!,B355,#REF!)</f>
        <v>#REF!</v>
      </c>
      <c r="H355" s="18" t="e">
        <f>SUMIF(#REF!,B355,#REF!)</f>
        <v>#REF!</v>
      </c>
      <c r="I355" s="19" t="e">
        <f>F355+G355+H355</f>
        <v>#REF!</v>
      </c>
      <c r="J355" s="20" t="e">
        <f>SUM(E355-F355-G355-H355)</f>
        <v>#REF!</v>
      </c>
      <c r="K355" s="20" t="e">
        <f>SUM(D355-F355-G355-H355)</f>
        <v>#REF!</v>
      </c>
      <c r="L355" s="20" t="str">
        <f>IF(E355&gt;0,SUM(H355*100/E355)," ")</f>
        <v xml:space="preserve"> </v>
      </c>
      <c r="M355" s="135" t="str">
        <f>IF(D355&gt;0,SUM(H355*100/D355)," ")</f>
        <v xml:space="preserve"> </v>
      </c>
    </row>
    <row r="356" spans="2:13" s="12" customFormat="1" ht="18.75" x14ac:dyDescent="0.3">
      <c r="B356" s="189">
        <v>1340</v>
      </c>
      <c r="C356" s="190" t="s">
        <v>119</v>
      </c>
      <c r="D356" s="191">
        <f>SUM(D357:D362)</f>
        <v>0</v>
      </c>
      <c r="E356" s="191">
        <f>SUM(E357:E362)</f>
        <v>0</v>
      </c>
      <c r="F356" s="191" t="e">
        <f t="shared" ref="F356:K356" si="164">SUM(F357:F362)</f>
        <v>#REF!</v>
      </c>
      <c r="G356" s="191" t="e">
        <f t="shared" si="164"/>
        <v>#REF!</v>
      </c>
      <c r="H356" s="191" t="e">
        <f t="shared" si="164"/>
        <v>#REF!</v>
      </c>
      <c r="I356" s="191" t="e">
        <f t="shared" si="164"/>
        <v>#REF!</v>
      </c>
      <c r="J356" s="191" t="e">
        <f t="shared" si="164"/>
        <v>#REF!</v>
      </c>
      <c r="K356" s="191" t="e">
        <f t="shared" si="164"/>
        <v>#REF!</v>
      </c>
      <c r="L356" s="192" t="str">
        <f t="shared" si="159"/>
        <v xml:space="preserve"> </v>
      </c>
      <c r="M356" s="193" t="str">
        <f t="shared" si="162"/>
        <v xml:space="preserve"> </v>
      </c>
    </row>
    <row r="357" spans="2:13" ht="18.75" x14ac:dyDescent="0.3">
      <c r="B357" s="15">
        <v>13410</v>
      </c>
      <c r="C357" s="23" t="s">
        <v>37</v>
      </c>
      <c r="D357" s="66"/>
      <c r="E357" s="204"/>
      <c r="F357" s="17" t="e">
        <f>SUMIF(#REF!,B357,#REF!)</f>
        <v>#REF!</v>
      </c>
      <c r="G357" s="16" t="e">
        <f>SUMIF(#REF!,B357,#REF!)</f>
        <v>#REF!</v>
      </c>
      <c r="H357" s="18" t="e">
        <f>SUMIF(#REF!,B357,#REF!)</f>
        <v>#REF!</v>
      </c>
      <c r="I357" s="19" t="e">
        <f t="shared" ref="I357:I362" si="165">F357+G357+H357</f>
        <v>#REF!</v>
      </c>
      <c r="J357" s="20" t="e">
        <f t="shared" ref="J357:J362" si="166">SUM(E357-F357-G357-H357)</f>
        <v>#REF!</v>
      </c>
      <c r="K357" s="20" t="e">
        <f t="shared" ref="K357:K362" si="167">SUM(D357-F357-G357-H357)</f>
        <v>#REF!</v>
      </c>
      <c r="L357" s="20" t="str">
        <f t="shared" ref="L357:L388" si="168">IF(E357&gt;0,SUM(H357*100/E357)," ")</f>
        <v xml:space="preserve"> </v>
      </c>
      <c r="M357" s="135" t="str">
        <f t="shared" ref="M357:M380" si="169">IF(D357&gt;0,SUM(H357*100/D357)," ")</f>
        <v xml:space="preserve"> </v>
      </c>
    </row>
    <row r="358" spans="2:13" ht="18.75" x14ac:dyDescent="0.3">
      <c r="B358" s="15">
        <v>13430</v>
      </c>
      <c r="C358" s="23" t="s">
        <v>38</v>
      </c>
      <c r="D358" s="66"/>
      <c r="E358" s="204"/>
      <c r="F358" s="17" t="e">
        <f>SUMIF(#REF!,B358,#REF!)</f>
        <v>#REF!</v>
      </c>
      <c r="G358" s="16" t="e">
        <f>SUMIF(#REF!,B358,#REF!)</f>
        <v>#REF!</v>
      </c>
      <c r="H358" s="18" t="e">
        <f>SUMIF(#REF!,B358,#REF!)</f>
        <v>#REF!</v>
      </c>
      <c r="I358" s="19" t="e">
        <f t="shared" si="165"/>
        <v>#REF!</v>
      </c>
      <c r="J358" s="20" t="e">
        <f t="shared" si="166"/>
        <v>#REF!</v>
      </c>
      <c r="K358" s="20" t="e">
        <f t="shared" si="167"/>
        <v>#REF!</v>
      </c>
      <c r="L358" s="20" t="str">
        <f t="shared" si="168"/>
        <v xml:space="preserve"> </v>
      </c>
      <c r="M358" s="135" t="str">
        <f t="shared" si="169"/>
        <v xml:space="preserve"> </v>
      </c>
    </row>
    <row r="359" spans="2:13" ht="18.75" x14ac:dyDescent="0.3">
      <c r="B359" s="15">
        <v>13450</v>
      </c>
      <c r="C359" s="23" t="s">
        <v>183</v>
      </c>
      <c r="D359" s="204"/>
      <c r="E359" s="204"/>
      <c r="F359" s="17" t="e">
        <f>SUMIF(#REF!,B359,#REF!)</f>
        <v>#REF!</v>
      </c>
      <c r="G359" s="16" t="e">
        <f>SUMIF(#REF!,B359,#REF!)</f>
        <v>#REF!</v>
      </c>
      <c r="H359" s="18" t="e">
        <f>SUMIF(#REF!,B359,#REF!)</f>
        <v>#REF!</v>
      </c>
      <c r="I359" s="19" t="e">
        <f t="shared" si="165"/>
        <v>#REF!</v>
      </c>
      <c r="J359" s="20" t="e">
        <f t="shared" si="166"/>
        <v>#REF!</v>
      </c>
      <c r="K359" s="20" t="e">
        <f t="shared" si="167"/>
        <v>#REF!</v>
      </c>
      <c r="L359" s="20" t="str">
        <f>IF(E359&gt;0,SUM(H359*100/E359)," ")</f>
        <v xml:space="preserve"> </v>
      </c>
      <c r="M359" s="135" t="str">
        <f t="shared" si="169"/>
        <v xml:space="preserve"> </v>
      </c>
    </row>
    <row r="360" spans="2:13" ht="18.75" x14ac:dyDescent="0.3">
      <c r="B360" s="15">
        <v>13460</v>
      </c>
      <c r="C360" s="23" t="s">
        <v>178</v>
      </c>
      <c r="D360" s="204"/>
      <c r="E360" s="204"/>
      <c r="F360" s="17" t="e">
        <f>SUMIF(#REF!,B360,#REF!)</f>
        <v>#REF!</v>
      </c>
      <c r="G360" s="16" t="e">
        <f>SUMIF(#REF!,B360,#REF!)</f>
        <v>#REF!</v>
      </c>
      <c r="H360" s="18" t="e">
        <f>SUMIF(#REF!,B360,#REF!)</f>
        <v>#REF!</v>
      </c>
      <c r="I360" s="19" t="e">
        <f t="shared" si="165"/>
        <v>#REF!</v>
      </c>
      <c r="J360" s="20" t="e">
        <f t="shared" si="166"/>
        <v>#REF!</v>
      </c>
      <c r="K360" s="20" t="e">
        <f t="shared" si="167"/>
        <v>#REF!</v>
      </c>
      <c r="L360" s="20" t="str">
        <f t="shared" si="168"/>
        <v xml:space="preserve"> </v>
      </c>
      <c r="M360" s="135" t="str">
        <f t="shared" si="169"/>
        <v xml:space="preserve"> </v>
      </c>
    </row>
    <row r="361" spans="2:13" ht="18.75" x14ac:dyDescent="0.3">
      <c r="B361" s="15">
        <v>13470</v>
      </c>
      <c r="C361" s="23" t="s">
        <v>137</v>
      </c>
      <c r="D361" s="66"/>
      <c r="E361" s="204"/>
      <c r="F361" s="17" t="e">
        <f>SUMIF(#REF!,B361,#REF!)</f>
        <v>#REF!</v>
      </c>
      <c r="G361" s="16" t="e">
        <f>SUMIF(#REF!,B361,#REF!)</f>
        <v>#REF!</v>
      </c>
      <c r="H361" s="18" t="e">
        <f>SUMIF(#REF!,B361,#REF!)</f>
        <v>#REF!</v>
      </c>
      <c r="I361" s="19" t="e">
        <f t="shared" si="165"/>
        <v>#REF!</v>
      </c>
      <c r="J361" s="20" t="e">
        <f t="shared" si="166"/>
        <v>#REF!</v>
      </c>
      <c r="K361" s="20" t="e">
        <f t="shared" si="167"/>
        <v>#REF!</v>
      </c>
      <c r="L361" s="20" t="str">
        <f t="shared" si="168"/>
        <v xml:space="preserve"> </v>
      </c>
      <c r="M361" s="135" t="str">
        <f t="shared" si="169"/>
        <v xml:space="preserve"> </v>
      </c>
    </row>
    <row r="362" spans="2:13" ht="18.75" x14ac:dyDescent="0.3">
      <c r="B362" s="15">
        <v>13480</v>
      </c>
      <c r="C362" s="23" t="s">
        <v>39</v>
      </c>
      <c r="D362" s="66"/>
      <c r="E362" s="204"/>
      <c r="F362" s="17" t="e">
        <f>SUMIF(#REF!,B362,#REF!)</f>
        <v>#REF!</v>
      </c>
      <c r="G362" s="16" t="e">
        <f>SUMIF(#REF!,B362,#REF!)</f>
        <v>#REF!</v>
      </c>
      <c r="H362" s="18" t="e">
        <f>SUMIF(#REF!,B362,#REF!)</f>
        <v>#REF!</v>
      </c>
      <c r="I362" s="19" t="e">
        <f t="shared" si="165"/>
        <v>#REF!</v>
      </c>
      <c r="J362" s="20" t="e">
        <f t="shared" si="166"/>
        <v>#REF!</v>
      </c>
      <c r="K362" s="20" t="e">
        <f t="shared" si="167"/>
        <v>#REF!</v>
      </c>
      <c r="L362" s="20" t="str">
        <f t="shared" si="168"/>
        <v xml:space="preserve"> </v>
      </c>
      <c r="M362" s="135" t="str">
        <f t="shared" si="169"/>
        <v xml:space="preserve"> </v>
      </c>
    </row>
    <row r="363" spans="2:13" s="12" customFormat="1" ht="18.75" x14ac:dyDescent="0.3">
      <c r="B363" s="189">
        <v>1350</v>
      </c>
      <c r="C363" s="190" t="s">
        <v>120</v>
      </c>
      <c r="D363" s="191">
        <f t="shared" ref="D363:I363" si="170">SUM(D364:D368)</f>
        <v>0</v>
      </c>
      <c r="E363" s="191">
        <f>SUM(E364:E368)</f>
        <v>0</v>
      </c>
      <c r="F363" s="191" t="e">
        <f t="shared" si="170"/>
        <v>#REF!</v>
      </c>
      <c r="G363" s="191" t="e">
        <f t="shared" si="170"/>
        <v>#REF!</v>
      </c>
      <c r="H363" s="191" t="e">
        <f t="shared" si="170"/>
        <v>#REF!</v>
      </c>
      <c r="I363" s="191" t="e">
        <f t="shared" si="170"/>
        <v>#REF!</v>
      </c>
      <c r="J363" s="191" t="e">
        <f>SUM(J364:J364)</f>
        <v>#REF!</v>
      </c>
      <c r="K363" s="191" t="e">
        <f>SUM(K364:K364)</f>
        <v>#REF!</v>
      </c>
      <c r="L363" s="192" t="str">
        <f t="shared" si="168"/>
        <v xml:space="preserve"> </v>
      </c>
      <c r="M363" s="193" t="str">
        <f t="shared" si="169"/>
        <v xml:space="preserve"> </v>
      </c>
    </row>
    <row r="364" spans="2:13" ht="18.75" x14ac:dyDescent="0.3">
      <c r="B364" s="15">
        <v>13501</v>
      </c>
      <c r="C364" s="24" t="s">
        <v>180</v>
      </c>
      <c r="D364" s="204"/>
      <c r="E364" s="204"/>
      <c r="F364" s="17" t="e">
        <f>SUMIF(#REF!,B364,#REF!)</f>
        <v>#REF!</v>
      </c>
      <c r="G364" s="16" t="e">
        <f>SUMIF(#REF!,B364,#REF!)</f>
        <v>#REF!</v>
      </c>
      <c r="H364" s="18" t="e">
        <f>SUMIF(#REF!,B364,#REF!)</f>
        <v>#REF!</v>
      </c>
      <c r="I364" s="19" t="e">
        <f>F364+G364+H364</f>
        <v>#REF!</v>
      </c>
      <c r="J364" s="20" t="e">
        <f>SUM(E364-F364-G364-H364)</f>
        <v>#REF!</v>
      </c>
      <c r="K364" s="20" t="e">
        <f>SUM(D364-F364-G364-H364)</f>
        <v>#REF!</v>
      </c>
      <c r="L364" s="20" t="str">
        <f t="shared" si="168"/>
        <v xml:space="preserve"> </v>
      </c>
      <c r="M364" s="135" t="str">
        <f t="shared" si="169"/>
        <v xml:space="preserve"> </v>
      </c>
    </row>
    <row r="365" spans="2:13" ht="18.75" x14ac:dyDescent="0.3">
      <c r="B365" s="15">
        <v>13503</v>
      </c>
      <c r="C365" s="24" t="s">
        <v>2</v>
      </c>
      <c r="D365" s="204"/>
      <c r="E365" s="204"/>
      <c r="F365" s="17" t="e">
        <f>SUMIF(#REF!,B365,#REF!)</f>
        <v>#REF!</v>
      </c>
      <c r="G365" s="16" t="e">
        <f>SUMIF(#REF!,B365,#REF!)</f>
        <v>#REF!</v>
      </c>
      <c r="H365" s="18" t="e">
        <f>SUMIF(#REF!,B365,#REF!)</f>
        <v>#REF!</v>
      </c>
      <c r="I365" s="19" t="e">
        <f>F365+G365+H365</f>
        <v>#REF!</v>
      </c>
      <c r="J365" s="20" t="e">
        <f>SUM(E365-F365-G365-H365)</f>
        <v>#REF!</v>
      </c>
      <c r="K365" s="20" t="e">
        <f>SUM(D365-F365-G365-H365)</f>
        <v>#REF!</v>
      </c>
      <c r="L365" s="20" t="str">
        <f t="shared" si="168"/>
        <v xml:space="preserve"> </v>
      </c>
      <c r="M365" s="135" t="str">
        <f t="shared" si="169"/>
        <v xml:space="preserve"> </v>
      </c>
    </row>
    <row r="366" spans="2:13" ht="18.75" x14ac:dyDescent="0.3">
      <c r="B366" s="15">
        <v>13504</v>
      </c>
      <c r="C366" s="24" t="s">
        <v>175</v>
      </c>
      <c r="D366" s="204"/>
      <c r="E366" s="204"/>
      <c r="F366" s="17" t="e">
        <f>SUMIF(#REF!,B366,#REF!)</f>
        <v>#REF!</v>
      </c>
      <c r="G366" s="16" t="e">
        <f>SUMIF(#REF!,B366,#REF!)</f>
        <v>#REF!</v>
      </c>
      <c r="H366" s="18" t="e">
        <f>SUMIF(#REF!,B366,#REF!)</f>
        <v>#REF!</v>
      </c>
      <c r="I366" s="19" t="e">
        <f>F366+G366+H366</f>
        <v>#REF!</v>
      </c>
      <c r="J366" s="20" t="e">
        <f>SUM(E366-F366-G366-H366)</f>
        <v>#REF!</v>
      </c>
      <c r="K366" s="20" t="e">
        <f>SUM(D366-F366-G366-H366)</f>
        <v>#REF!</v>
      </c>
      <c r="L366" s="20" t="str">
        <f>IF(E366&gt;0,SUM(H366*100/E366)," ")</f>
        <v xml:space="preserve"> </v>
      </c>
      <c r="M366" s="135" t="str">
        <f t="shared" si="169"/>
        <v xml:space="preserve"> </v>
      </c>
    </row>
    <row r="367" spans="2:13" ht="18.75" x14ac:dyDescent="0.3">
      <c r="B367" s="15">
        <v>13505</v>
      </c>
      <c r="C367" s="24" t="s">
        <v>184</v>
      </c>
      <c r="D367" s="204"/>
      <c r="E367" s="204"/>
      <c r="F367" s="17" t="e">
        <f>SUMIF(#REF!,B367,#REF!)</f>
        <v>#REF!</v>
      </c>
      <c r="G367" s="16" t="e">
        <f>SUMIF(#REF!,B367,#REF!)</f>
        <v>#REF!</v>
      </c>
      <c r="H367" s="18" t="e">
        <f>SUMIF(#REF!,B367,#REF!)</f>
        <v>#REF!</v>
      </c>
      <c r="I367" s="19" t="e">
        <f>F367+G367+H367</f>
        <v>#REF!</v>
      </c>
      <c r="J367" s="20" t="e">
        <f>SUM(E367-F367-G367-H367)</f>
        <v>#REF!</v>
      </c>
      <c r="K367" s="20" t="e">
        <f>SUM(D367-F367-G367-H367)</f>
        <v>#REF!</v>
      </c>
      <c r="L367" s="20" t="str">
        <f>IF(E367&gt;0,SUM(H367*100/E367)," ")</f>
        <v xml:space="preserve"> </v>
      </c>
      <c r="M367" s="135" t="str">
        <f t="shared" si="169"/>
        <v xml:space="preserve"> </v>
      </c>
    </row>
    <row r="368" spans="2:13" ht="18.75" x14ac:dyDescent="0.3">
      <c r="B368" s="15">
        <v>13509</v>
      </c>
      <c r="C368" s="24" t="s">
        <v>138</v>
      </c>
      <c r="D368" s="204"/>
      <c r="E368" s="204"/>
      <c r="F368" s="17" t="e">
        <f>SUMIF(#REF!,B368,#REF!)</f>
        <v>#REF!</v>
      </c>
      <c r="G368" s="16" t="e">
        <f>SUMIF(#REF!,B368,#REF!)</f>
        <v>#REF!</v>
      </c>
      <c r="H368" s="18" t="e">
        <f>SUMIF(#REF!,B368,#REF!)</f>
        <v>#REF!</v>
      </c>
      <c r="I368" s="19" t="e">
        <f>F368+G368+H368</f>
        <v>#REF!</v>
      </c>
      <c r="J368" s="20" t="e">
        <f>SUM(E368-F368-G368-H368)</f>
        <v>#REF!</v>
      </c>
      <c r="K368" s="20" t="e">
        <f>SUM(D368-F368-G368-H368)</f>
        <v>#REF!</v>
      </c>
      <c r="L368" s="20" t="str">
        <f t="shared" si="168"/>
        <v xml:space="preserve"> </v>
      </c>
      <c r="M368" s="135" t="str">
        <f t="shared" si="169"/>
        <v xml:space="preserve"> </v>
      </c>
    </row>
    <row r="369" spans="2:13" s="12" customFormat="1" ht="18.75" x14ac:dyDescent="0.3">
      <c r="B369" s="189">
        <v>1360</v>
      </c>
      <c r="C369" s="190" t="s">
        <v>121</v>
      </c>
      <c r="D369" s="191">
        <f>SUM(D370:D374)</f>
        <v>0</v>
      </c>
      <c r="E369" s="191">
        <f>SUM(E370:E374)</f>
        <v>0</v>
      </c>
      <c r="F369" s="191" t="e">
        <f t="shared" ref="F369:K369" si="171">SUM(F370:F374)</f>
        <v>#REF!</v>
      </c>
      <c r="G369" s="191" t="e">
        <f t="shared" si="171"/>
        <v>#REF!</v>
      </c>
      <c r="H369" s="191" t="e">
        <f t="shared" si="171"/>
        <v>#REF!</v>
      </c>
      <c r="I369" s="191" t="e">
        <f t="shared" si="171"/>
        <v>#REF!</v>
      </c>
      <c r="J369" s="191" t="e">
        <f t="shared" si="171"/>
        <v>#REF!</v>
      </c>
      <c r="K369" s="191" t="e">
        <f t="shared" si="171"/>
        <v>#REF!</v>
      </c>
      <c r="L369" s="192" t="str">
        <f t="shared" si="168"/>
        <v xml:space="preserve"> </v>
      </c>
      <c r="M369" s="193" t="str">
        <f t="shared" si="169"/>
        <v xml:space="preserve"> </v>
      </c>
    </row>
    <row r="370" spans="2:13" ht="18.75" x14ac:dyDescent="0.3">
      <c r="B370" s="15">
        <v>13610</v>
      </c>
      <c r="C370" s="24" t="s">
        <v>7</v>
      </c>
      <c r="D370" s="66"/>
      <c r="E370" s="204"/>
      <c r="F370" s="17" t="e">
        <f>SUMIF(#REF!,B370,#REF!)</f>
        <v>#REF!</v>
      </c>
      <c r="G370" s="16" t="e">
        <f>SUMIF(#REF!,B370,#REF!)</f>
        <v>#REF!</v>
      </c>
      <c r="H370" s="18" t="e">
        <f>SUMIF(#REF!,B370,#REF!)</f>
        <v>#REF!</v>
      </c>
      <c r="I370" s="19" t="e">
        <f>F370+G370+H370</f>
        <v>#REF!</v>
      </c>
      <c r="J370" s="20" t="e">
        <f>SUM(E370-F370-G370-H370)</f>
        <v>#REF!</v>
      </c>
      <c r="K370" s="20" t="e">
        <f>SUM(D370-F370-G370-H370)</f>
        <v>#REF!</v>
      </c>
      <c r="L370" s="20" t="str">
        <f t="shared" si="168"/>
        <v xml:space="preserve"> </v>
      </c>
      <c r="M370" s="135" t="str">
        <f t="shared" si="169"/>
        <v xml:space="preserve"> </v>
      </c>
    </row>
    <row r="371" spans="2:13" ht="18.75" x14ac:dyDescent="0.3">
      <c r="B371" s="15">
        <v>13620</v>
      </c>
      <c r="C371" s="24" t="s">
        <v>177</v>
      </c>
      <c r="D371" s="204"/>
      <c r="E371" s="204"/>
      <c r="F371" s="17" t="e">
        <f>SUMIF(#REF!,B371,#REF!)</f>
        <v>#REF!</v>
      </c>
      <c r="G371" s="16" t="e">
        <f>SUMIF(#REF!,B371,#REF!)</f>
        <v>#REF!</v>
      </c>
      <c r="H371" s="18" t="e">
        <f>SUMIF(#REF!,B371,#REF!)</f>
        <v>#REF!</v>
      </c>
      <c r="I371" s="19" t="e">
        <f>F371+G371+H371</f>
        <v>#REF!</v>
      </c>
      <c r="J371" s="20" t="e">
        <f>SUM(E371-F371-G371-H371)</f>
        <v>#REF!</v>
      </c>
      <c r="K371" s="20" t="e">
        <f>SUM(D371-F371-G371-H371)</f>
        <v>#REF!</v>
      </c>
      <c r="L371" s="20" t="str">
        <f t="shared" si="168"/>
        <v xml:space="preserve"> </v>
      </c>
      <c r="M371" s="135" t="str">
        <f t="shared" si="169"/>
        <v xml:space="preserve"> </v>
      </c>
    </row>
    <row r="372" spans="2:13" ht="18.75" x14ac:dyDescent="0.3">
      <c r="B372" s="15">
        <v>13640</v>
      </c>
      <c r="C372" s="24" t="s">
        <v>19</v>
      </c>
      <c r="D372" s="204"/>
      <c r="E372" s="204"/>
      <c r="F372" s="17" t="e">
        <f>SUMIF(#REF!,B372,#REF!)</f>
        <v>#REF!</v>
      </c>
      <c r="G372" s="16" t="e">
        <f>SUMIF(#REF!,B372,#REF!)</f>
        <v>#REF!</v>
      </c>
      <c r="H372" s="18" t="e">
        <f>SUMIF(#REF!,B372,#REF!)</f>
        <v>#REF!</v>
      </c>
      <c r="I372" s="19" t="e">
        <f>F372+G372+H372</f>
        <v>#REF!</v>
      </c>
      <c r="J372" s="20" t="e">
        <f>SUM(E372-F372-G372-H372)</f>
        <v>#REF!</v>
      </c>
      <c r="K372" s="20" t="e">
        <f>SUM(D372-F372-G372-H372)</f>
        <v>#REF!</v>
      </c>
      <c r="L372" s="20" t="str">
        <f t="shared" si="168"/>
        <v xml:space="preserve"> </v>
      </c>
      <c r="M372" s="135" t="str">
        <f t="shared" si="169"/>
        <v xml:space="preserve"> </v>
      </c>
    </row>
    <row r="373" spans="2:13" ht="18.75" x14ac:dyDescent="0.3">
      <c r="B373" s="15">
        <v>13650</v>
      </c>
      <c r="C373" s="24" t="s">
        <v>28</v>
      </c>
      <c r="D373" s="204"/>
      <c r="E373" s="204"/>
      <c r="F373" s="17" t="e">
        <f>SUMIF(#REF!,B373,#REF!)</f>
        <v>#REF!</v>
      </c>
      <c r="G373" s="16" t="e">
        <f>SUMIF(#REF!,B373,#REF!)</f>
        <v>#REF!</v>
      </c>
      <c r="H373" s="18" t="e">
        <f>SUMIF(#REF!,B373,#REF!)</f>
        <v>#REF!</v>
      </c>
      <c r="I373" s="19" t="e">
        <f>F373+G373+H373</f>
        <v>#REF!</v>
      </c>
      <c r="J373" s="20" t="e">
        <f>SUM(E373-F373-G373-H373)</f>
        <v>#REF!</v>
      </c>
      <c r="K373" s="20" t="e">
        <f>SUM(D373-F373-G373-H373)</f>
        <v>#REF!</v>
      </c>
      <c r="L373" s="20" t="str">
        <f>IF(E373&gt;0,SUM(H373*100/E373)," ")</f>
        <v xml:space="preserve"> </v>
      </c>
      <c r="M373" s="135" t="str">
        <f t="shared" si="169"/>
        <v xml:space="preserve"> </v>
      </c>
    </row>
    <row r="374" spans="2:13" ht="18.75" x14ac:dyDescent="0.3">
      <c r="B374" s="15">
        <v>13660</v>
      </c>
      <c r="C374" s="24" t="s">
        <v>16</v>
      </c>
      <c r="D374" s="66"/>
      <c r="E374" s="204"/>
      <c r="F374" s="17" t="e">
        <f>SUMIF(#REF!,B374,#REF!)</f>
        <v>#REF!</v>
      </c>
      <c r="G374" s="16" t="e">
        <f>SUMIF(#REF!,B374,#REF!)</f>
        <v>#REF!</v>
      </c>
      <c r="H374" s="18" t="e">
        <f>SUMIF(#REF!,B374,#REF!)</f>
        <v>#REF!</v>
      </c>
      <c r="I374" s="19" t="e">
        <f>F374+G374+H374</f>
        <v>#REF!</v>
      </c>
      <c r="J374" s="20" t="e">
        <f>SUM(E374-F374-G374-H374)</f>
        <v>#REF!</v>
      </c>
      <c r="K374" s="20" t="e">
        <f>SUM(D374-F374-G374-H374)</f>
        <v>#REF!</v>
      </c>
      <c r="L374" s="20" t="str">
        <f t="shared" si="168"/>
        <v xml:space="preserve"> </v>
      </c>
      <c r="M374" s="135" t="str">
        <f t="shared" si="169"/>
        <v xml:space="preserve"> </v>
      </c>
    </row>
    <row r="375" spans="2:13" s="12" customFormat="1" ht="18.75" x14ac:dyDescent="0.3">
      <c r="B375" s="189">
        <v>1370</v>
      </c>
      <c r="C375" s="190" t="s">
        <v>122</v>
      </c>
      <c r="D375" s="191">
        <f>SUM(D376:D377)</f>
        <v>0</v>
      </c>
      <c r="E375" s="191">
        <f>SUM(E376:E377)</f>
        <v>0</v>
      </c>
      <c r="F375" s="191" t="e">
        <f t="shared" ref="F375:K375" si="172">SUM(F376:F377)</f>
        <v>#REF!</v>
      </c>
      <c r="G375" s="191" t="e">
        <f t="shared" si="172"/>
        <v>#REF!</v>
      </c>
      <c r="H375" s="191" t="e">
        <f t="shared" si="172"/>
        <v>#REF!</v>
      </c>
      <c r="I375" s="191" t="e">
        <f t="shared" si="172"/>
        <v>#REF!</v>
      </c>
      <c r="J375" s="191" t="e">
        <f t="shared" si="172"/>
        <v>#REF!</v>
      </c>
      <c r="K375" s="191" t="e">
        <f t="shared" si="172"/>
        <v>#REF!</v>
      </c>
      <c r="L375" s="192" t="str">
        <f t="shared" si="168"/>
        <v xml:space="preserve"> </v>
      </c>
      <c r="M375" s="193" t="str">
        <f t="shared" si="169"/>
        <v xml:space="preserve"> </v>
      </c>
    </row>
    <row r="376" spans="2:13" ht="18.75" x14ac:dyDescent="0.3">
      <c r="B376" s="15">
        <v>13780</v>
      </c>
      <c r="C376" s="24" t="s">
        <v>0</v>
      </c>
      <c r="D376" s="66"/>
      <c r="E376" s="204"/>
      <c r="F376" s="17" t="e">
        <f>SUMIF(#REF!,B376,#REF!)</f>
        <v>#REF!</v>
      </c>
      <c r="G376" s="16" t="e">
        <f>SUMIF(#REF!,B376,#REF!)</f>
        <v>#REF!</v>
      </c>
      <c r="H376" s="18" t="e">
        <f>SUMIF(#REF!,B376,#REF!)</f>
        <v>#REF!</v>
      </c>
      <c r="I376" s="19" t="e">
        <f>F376+G376+H376</f>
        <v>#REF!</v>
      </c>
      <c r="J376" s="20" t="e">
        <f>SUM(E376-F376-G376-H376)</f>
        <v>#REF!</v>
      </c>
      <c r="K376" s="20" t="e">
        <f>SUM(D376-F376-G376-H376)</f>
        <v>#REF!</v>
      </c>
      <c r="L376" s="20" t="str">
        <f t="shared" si="168"/>
        <v xml:space="preserve"> </v>
      </c>
      <c r="M376" s="135" t="str">
        <f t="shared" si="169"/>
        <v xml:space="preserve"> </v>
      </c>
    </row>
    <row r="377" spans="2:13" ht="18.75" x14ac:dyDescent="0.3">
      <c r="B377" s="15">
        <v>13790</v>
      </c>
      <c r="C377" s="24" t="s">
        <v>32</v>
      </c>
      <c r="D377" s="66"/>
      <c r="E377" s="204"/>
      <c r="F377" s="17" t="e">
        <f>SUMIF(#REF!,B377,#REF!)</f>
        <v>#REF!</v>
      </c>
      <c r="G377" s="16" t="e">
        <f>SUMIF(#REF!,B377,#REF!)</f>
        <v>#REF!</v>
      </c>
      <c r="H377" s="18" t="e">
        <f>SUMIF(#REF!,B377,#REF!)</f>
        <v>#REF!</v>
      </c>
      <c r="I377" s="19" t="e">
        <f>F377+G377+H377</f>
        <v>#REF!</v>
      </c>
      <c r="J377" s="20" t="e">
        <f>SUM(E377-F377-G377-H377)</f>
        <v>#REF!</v>
      </c>
      <c r="K377" s="20" t="e">
        <f>SUM(D377-F377-G377-H377)</f>
        <v>#REF!</v>
      </c>
      <c r="L377" s="20" t="str">
        <f t="shared" si="168"/>
        <v xml:space="preserve"> </v>
      </c>
      <c r="M377" s="135" t="str">
        <f t="shared" si="169"/>
        <v xml:space="preserve"> </v>
      </c>
    </row>
    <row r="378" spans="2:13" s="12" customFormat="1" ht="18.75" x14ac:dyDescent="0.3">
      <c r="B378" s="189">
        <v>1380</v>
      </c>
      <c r="C378" s="190" t="s">
        <v>123</v>
      </c>
      <c r="D378" s="191">
        <f>SUM(D379:D379)</f>
        <v>0</v>
      </c>
      <c r="E378" s="191">
        <f>SUM(E379:E379)</f>
        <v>0</v>
      </c>
      <c r="F378" s="191" t="e">
        <f t="shared" ref="F378:K378" si="173">SUM(F379:F379)</f>
        <v>#REF!</v>
      </c>
      <c r="G378" s="191" t="e">
        <f t="shared" si="173"/>
        <v>#REF!</v>
      </c>
      <c r="H378" s="191" t="e">
        <f t="shared" si="173"/>
        <v>#REF!</v>
      </c>
      <c r="I378" s="191" t="e">
        <f t="shared" si="173"/>
        <v>#REF!</v>
      </c>
      <c r="J378" s="191" t="e">
        <f t="shared" si="173"/>
        <v>#REF!</v>
      </c>
      <c r="K378" s="191" t="e">
        <f t="shared" si="173"/>
        <v>#REF!</v>
      </c>
      <c r="L378" s="192" t="str">
        <f t="shared" si="168"/>
        <v xml:space="preserve"> </v>
      </c>
      <c r="M378" s="193" t="str">
        <f t="shared" si="169"/>
        <v xml:space="preserve"> </v>
      </c>
    </row>
    <row r="379" spans="2:13" ht="18.75" x14ac:dyDescent="0.3">
      <c r="B379" s="15">
        <v>13851</v>
      </c>
      <c r="C379" s="24" t="s">
        <v>83</v>
      </c>
      <c r="D379" s="66"/>
      <c r="E379" s="204"/>
      <c r="F379" s="17" t="e">
        <f>SUMIF(#REF!,B379,#REF!)</f>
        <v>#REF!</v>
      </c>
      <c r="G379" s="16" t="e">
        <f>SUMIF(#REF!,B379,#REF!)</f>
        <v>#REF!</v>
      </c>
      <c r="H379" s="18" t="e">
        <f>SUMIF(#REF!,B379,#REF!)</f>
        <v>#REF!</v>
      </c>
      <c r="I379" s="19" t="e">
        <f>F379+G379+H379</f>
        <v>#REF!</v>
      </c>
      <c r="J379" s="20" t="e">
        <f>SUM(E379-F379-G379-H379)</f>
        <v>#REF!</v>
      </c>
      <c r="K379" s="20" t="e">
        <f>SUM(D379-F379-G379-H379)</f>
        <v>#REF!</v>
      </c>
      <c r="L379" s="20" t="str">
        <f t="shared" si="168"/>
        <v xml:space="preserve"> </v>
      </c>
      <c r="M379" s="135" t="str">
        <f t="shared" si="169"/>
        <v xml:space="preserve"> </v>
      </c>
    </row>
    <row r="380" spans="2:13" ht="18.75" x14ac:dyDescent="0.3">
      <c r="B380" s="189">
        <v>1390</v>
      </c>
      <c r="C380" s="190" t="s">
        <v>127</v>
      </c>
      <c r="D380" s="191">
        <f>SUM(D381:D381)</f>
        <v>0</v>
      </c>
      <c r="E380" s="191">
        <f>SUM(E381:E381)</f>
        <v>0</v>
      </c>
      <c r="F380" s="191" t="e">
        <f t="shared" ref="F380:K380" si="174">SUM(F381:F381)</f>
        <v>#REF!</v>
      </c>
      <c r="G380" s="191" t="e">
        <f t="shared" si="174"/>
        <v>#REF!</v>
      </c>
      <c r="H380" s="191" t="e">
        <f t="shared" si="174"/>
        <v>#REF!</v>
      </c>
      <c r="I380" s="191" t="e">
        <f t="shared" si="174"/>
        <v>#REF!</v>
      </c>
      <c r="J380" s="191" t="e">
        <f t="shared" si="174"/>
        <v>#REF!</v>
      </c>
      <c r="K380" s="191" t="e">
        <f t="shared" si="174"/>
        <v>#REF!</v>
      </c>
      <c r="L380" s="192" t="str">
        <f t="shared" si="168"/>
        <v xml:space="preserve"> </v>
      </c>
      <c r="M380" s="193" t="str">
        <f t="shared" si="169"/>
        <v xml:space="preserve"> </v>
      </c>
    </row>
    <row r="381" spans="2:13" ht="18.75" x14ac:dyDescent="0.3">
      <c r="B381" s="15">
        <v>13918</v>
      </c>
      <c r="C381" s="24" t="s">
        <v>128</v>
      </c>
      <c r="D381" s="66"/>
      <c r="E381" s="204"/>
      <c r="F381" s="17" t="e">
        <f>SUMIF(#REF!,B381,#REF!)</f>
        <v>#REF!</v>
      </c>
      <c r="G381" s="16" t="e">
        <f>SUMIF(#REF!,B381,#REF!)</f>
        <v>#REF!</v>
      </c>
      <c r="H381" s="18" t="e">
        <f>SUMIF(#REF!,B381,#REF!)</f>
        <v>#REF!</v>
      </c>
      <c r="I381" s="19" t="e">
        <f>F381+G381+H381</f>
        <v>#REF!</v>
      </c>
      <c r="J381" s="20" t="e">
        <f>SUM(E381-F381-G381-H381)</f>
        <v>#REF!</v>
      </c>
      <c r="K381" s="20" t="e">
        <f>SUM(D381-F381-G381-H381)</f>
        <v>#REF!</v>
      </c>
      <c r="L381" s="20" t="str">
        <f t="shared" si="168"/>
        <v xml:space="preserve"> </v>
      </c>
      <c r="M381" s="135" t="str">
        <f t="shared" ref="M381:M386" si="175">IF(D381&gt;0,SUM(H381*100/D381)," ")</f>
        <v xml:space="preserve"> </v>
      </c>
    </row>
    <row r="382" spans="2:13" ht="18.75" x14ac:dyDescent="0.3">
      <c r="B382" s="189">
        <v>1395</v>
      </c>
      <c r="C382" s="190" t="s">
        <v>129</v>
      </c>
      <c r="D382" s="191">
        <f>SUM(D383:D386)</f>
        <v>0</v>
      </c>
      <c r="E382" s="191">
        <f>SUM(E383:E386)</f>
        <v>0</v>
      </c>
      <c r="F382" s="191" t="e">
        <f t="shared" ref="F382:K382" si="176">SUM(F383:F386)</f>
        <v>#REF!</v>
      </c>
      <c r="G382" s="191" t="e">
        <f t="shared" si="176"/>
        <v>#REF!</v>
      </c>
      <c r="H382" s="191" t="e">
        <f t="shared" si="176"/>
        <v>#REF!</v>
      </c>
      <c r="I382" s="191" t="e">
        <f t="shared" si="176"/>
        <v>#REF!</v>
      </c>
      <c r="J382" s="191" t="e">
        <f t="shared" si="176"/>
        <v>#REF!</v>
      </c>
      <c r="K382" s="191" t="e">
        <f t="shared" si="176"/>
        <v>#REF!</v>
      </c>
      <c r="L382" s="192" t="str">
        <f t="shared" si="168"/>
        <v xml:space="preserve"> </v>
      </c>
      <c r="M382" s="193" t="str">
        <f t="shared" si="175"/>
        <v xml:space="preserve"> </v>
      </c>
    </row>
    <row r="383" spans="2:13" ht="18.75" x14ac:dyDescent="0.3">
      <c r="B383" s="15">
        <v>13950</v>
      </c>
      <c r="C383" s="24" t="s">
        <v>3</v>
      </c>
      <c r="D383" s="66"/>
      <c r="E383" s="204"/>
      <c r="F383" s="17" t="e">
        <f>SUMIF(#REF!,B383,#REF!)</f>
        <v>#REF!</v>
      </c>
      <c r="G383" s="16" t="e">
        <f>SUMIF(#REF!,B383,#REF!)</f>
        <v>#REF!</v>
      </c>
      <c r="H383" s="18" t="e">
        <f>SUMIF(#REF!,B383,#REF!)</f>
        <v>#REF!</v>
      </c>
      <c r="I383" s="19" t="e">
        <f>F383+G383+H383</f>
        <v>#REF!</v>
      </c>
      <c r="J383" s="20" t="e">
        <f>SUM(E383-F383-G383-H383)</f>
        <v>#REF!</v>
      </c>
      <c r="K383" s="20" t="e">
        <f>SUM(D383-F383-G383-H383)</f>
        <v>#REF!</v>
      </c>
      <c r="L383" s="20" t="str">
        <f t="shared" si="168"/>
        <v xml:space="preserve"> </v>
      </c>
      <c r="M383" s="135" t="str">
        <f t="shared" si="175"/>
        <v xml:space="preserve"> </v>
      </c>
    </row>
    <row r="384" spans="2:13" ht="18.75" x14ac:dyDescent="0.3">
      <c r="B384" s="15">
        <v>13951</v>
      </c>
      <c r="C384" s="24" t="s">
        <v>8</v>
      </c>
      <c r="D384" s="204"/>
      <c r="E384" s="204"/>
      <c r="F384" s="17" t="e">
        <f>SUMIF(#REF!,B384,#REF!)</f>
        <v>#REF!</v>
      </c>
      <c r="G384" s="16" t="e">
        <f>SUMIF(#REF!,B384,#REF!)</f>
        <v>#REF!</v>
      </c>
      <c r="H384" s="18" t="e">
        <f>SUMIF(#REF!,B384,#REF!)</f>
        <v>#REF!</v>
      </c>
      <c r="I384" s="19" t="e">
        <f>F384+G384+H384</f>
        <v>#REF!</v>
      </c>
      <c r="J384" s="20" t="e">
        <f>SUM(E384-F384-G384-H384)</f>
        <v>#REF!</v>
      </c>
      <c r="K384" s="20" t="e">
        <f>SUM(D384-F384-G384-H384)</f>
        <v>#REF!</v>
      </c>
      <c r="L384" s="20" t="str">
        <f>IF(E384&gt;0,SUM(H384*100/E384)," ")</f>
        <v xml:space="preserve"> </v>
      </c>
      <c r="M384" s="135" t="str">
        <f t="shared" si="175"/>
        <v xml:space="preserve"> </v>
      </c>
    </row>
    <row r="385" spans="2:13" ht="18.75" x14ac:dyDescent="0.3">
      <c r="B385" s="15">
        <v>13952</v>
      </c>
      <c r="C385" s="24" t="s">
        <v>192</v>
      </c>
      <c r="D385" s="204"/>
      <c r="E385" s="204"/>
      <c r="F385" s="17" t="e">
        <f>SUMIF(#REF!,B385,#REF!)</f>
        <v>#REF!</v>
      </c>
      <c r="G385" s="16" t="e">
        <f>SUMIF(#REF!,B385,#REF!)</f>
        <v>#REF!</v>
      </c>
      <c r="H385" s="18" t="e">
        <f>SUMIF(#REF!,B385,#REF!)</f>
        <v>#REF!</v>
      </c>
      <c r="I385" s="19" t="e">
        <f>F385+G385+H385</f>
        <v>#REF!</v>
      </c>
      <c r="J385" s="20" t="e">
        <f>SUM(E385-F385-G385-H385)</f>
        <v>#REF!</v>
      </c>
      <c r="K385" s="20" t="e">
        <f>SUM(D385-F385-G385-H385)</f>
        <v>#REF!</v>
      </c>
      <c r="L385" s="20" t="str">
        <f>IF(E385&gt;0,SUM(H385*100/E385)," ")</f>
        <v xml:space="preserve"> </v>
      </c>
      <c r="M385" s="135" t="str">
        <f t="shared" si="175"/>
        <v xml:space="preserve"> </v>
      </c>
    </row>
    <row r="386" spans="2:13" ht="18.75" x14ac:dyDescent="0.3">
      <c r="B386" s="15">
        <v>13953</v>
      </c>
      <c r="C386" s="24" t="s">
        <v>130</v>
      </c>
      <c r="D386" s="66"/>
      <c r="E386" s="204"/>
      <c r="F386" s="17" t="e">
        <f>SUMIF(#REF!,B386,#REF!)</f>
        <v>#REF!</v>
      </c>
      <c r="G386" s="16" t="e">
        <f>SUMIF(#REF!,B386,#REF!)</f>
        <v>#REF!</v>
      </c>
      <c r="H386" s="18" t="e">
        <f>SUMIF(#REF!,B386,#REF!)</f>
        <v>#REF!</v>
      </c>
      <c r="I386" s="19" t="e">
        <f>F386+G386+H386</f>
        <v>#REF!</v>
      </c>
      <c r="J386" s="20" t="e">
        <f>SUM(E386-F386-G386-H386)</f>
        <v>#REF!</v>
      </c>
      <c r="K386" s="20" t="e">
        <f>SUM(D386-F386-G386-H386)</f>
        <v>#REF!</v>
      </c>
      <c r="L386" s="20" t="str">
        <f t="shared" si="168"/>
        <v xml:space="preserve"> </v>
      </c>
      <c r="M386" s="135" t="str">
        <f t="shared" si="175"/>
        <v xml:space="preserve"> </v>
      </c>
    </row>
    <row r="387" spans="2:13" s="12" customFormat="1" ht="18.75" x14ac:dyDescent="0.3">
      <c r="B387" s="189">
        <v>1400</v>
      </c>
      <c r="C387" s="190" t="s">
        <v>124</v>
      </c>
      <c r="D387" s="191">
        <f>SUM(D388:D391)</f>
        <v>0</v>
      </c>
      <c r="E387" s="191">
        <f>SUM(E388:E391)</f>
        <v>0</v>
      </c>
      <c r="F387" s="191" t="e">
        <f t="shared" ref="F387:K387" si="177">SUM(F388:F391)</f>
        <v>#REF!</v>
      </c>
      <c r="G387" s="191" t="e">
        <f t="shared" si="177"/>
        <v>#REF!</v>
      </c>
      <c r="H387" s="191" t="e">
        <f t="shared" si="177"/>
        <v>#REF!</v>
      </c>
      <c r="I387" s="191" t="e">
        <f t="shared" si="177"/>
        <v>#REF!</v>
      </c>
      <c r="J387" s="191" t="e">
        <f t="shared" si="177"/>
        <v>#REF!</v>
      </c>
      <c r="K387" s="191" t="e">
        <f t="shared" si="177"/>
        <v>#REF!</v>
      </c>
      <c r="L387" s="192" t="str">
        <f t="shared" si="168"/>
        <v xml:space="preserve"> </v>
      </c>
      <c r="M387" s="193" t="str">
        <f t="shared" ref="M387:M392" si="178">IF(D387&gt;0,SUM(H387*100/D387)," ")</f>
        <v xml:space="preserve"> </v>
      </c>
    </row>
    <row r="388" spans="2:13" ht="18.75" x14ac:dyDescent="0.3">
      <c r="B388" s="15">
        <v>14010</v>
      </c>
      <c r="C388" s="24" t="s">
        <v>9</v>
      </c>
      <c r="D388" s="66"/>
      <c r="E388" s="204"/>
      <c r="F388" s="17" t="e">
        <f>SUMIF(#REF!,B388,#REF!)</f>
        <v>#REF!</v>
      </c>
      <c r="G388" s="16" t="e">
        <f>SUMIF(#REF!,B388,#REF!)</f>
        <v>#REF!</v>
      </c>
      <c r="H388" s="18" t="e">
        <f>SUMIF(#REF!,B388,#REF!)</f>
        <v>#REF!</v>
      </c>
      <c r="I388" s="19" t="e">
        <f>F388+G388+H388</f>
        <v>#REF!</v>
      </c>
      <c r="J388" s="20" t="e">
        <f>SUM(E388-F388-G388-H388)</f>
        <v>#REF!</v>
      </c>
      <c r="K388" s="20" t="e">
        <f>SUM(D388-F388-G388-H388)</f>
        <v>#REF!</v>
      </c>
      <c r="L388" s="20" t="str">
        <f t="shared" si="168"/>
        <v xml:space="preserve"> </v>
      </c>
      <c r="M388" s="135" t="str">
        <f t="shared" si="178"/>
        <v xml:space="preserve"> </v>
      </c>
    </row>
    <row r="389" spans="2:13" ht="18.75" x14ac:dyDescent="0.3">
      <c r="B389" s="15">
        <v>14020</v>
      </c>
      <c r="C389" s="24" t="s">
        <v>135</v>
      </c>
      <c r="D389" s="66"/>
      <c r="E389" s="204"/>
      <c r="F389" s="17" t="e">
        <f>SUMIF(#REF!,B389,#REF!)</f>
        <v>#REF!</v>
      </c>
      <c r="G389" s="16" t="e">
        <f>SUMIF(#REF!,B389,#REF!)</f>
        <v>#REF!</v>
      </c>
      <c r="H389" s="18" t="e">
        <f>SUMIF(#REF!,B389,#REF!)</f>
        <v>#REF!</v>
      </c>
      <c r="I389" s="19" t="e">
        <f>F389+G389+H389</f>
        <v>#REF!</v>
      </c>
      <c r="J389" s="20" t="e">
        <f>SUM(E389-F389-G389-H389)</f>
        <v>#REF!</v>
      </c>
      <c r="K389" s="20" t="e">
        <f>SUM(D389-F389-G389-H389)</f>
        <v>#REF!</v>
      </c>
      <c r="L389" s="20" t="str">
        <f t="shared" ref="L389:L406" si="179">IF(E389&gt;0,SUM(H389*100/E389)," ")</f>
        <v xml:space="preserve"> </v>
      </c>
      <c r="M389" s="135" t="str">
        <f t="shared" si="178"/>
        <v xml:space="preserve"> </v>
      </c>
    </row>
    <row r="390" spans="2:13" ht="18.75" x14ac:dyDescent="0.3">
      <c r="B390" s="21">
        <v>14040</v>
      </c>
      <c r="C390" s="205" t="s">
        <v>40</v>
      </c>
      <c r="D390" s="204"/>
      <c r="E390" s="204"/>
      <c r="F390" s="17" t="e">
        <f>SUMIF(#REF!,B390,#REF!)</f>
        <v>#REF!</v>
      </c>
      <c r="G390" s="16" t="e">
        <f>SUMIF(#REF!,B390,#REF!)</f>
        <v>#REF!</v>
      </c>
      <c r="H390" s="18" t="e">
        <f>SUMIF(#REF!,B390,#REF!)</f>
        <v>#REF!</v>
      </c>
      <c r="I390" s="19" t="e">
        <f>F390+G390+H390</f>
        <v>#REF!</v>
      </c>
      <c r="J390" s="20" t="e">
        <f>SUM(E390-F390-G390-H390)</f>
        <v>#REF!</v>
      </c>
      <c r="K390" s="20" t="e">
        <f>SUM(D390-F390-G390-H390)</f>
        <v>#REF!</v>
      </c>
      <c r="L390" s="20" t="str">
        <f>IF(E390&gt;0,SUM(H390*100/E390)," ")</f>
        <v xml:space="preserve"> </v>
      </c>
      <c r="M390" s="135" t="str">
        <f t="shared" si="178"/>
        <v xml:space="preserve"> </v>
      </c>
    </row>
    <row r="391" spans="2:13" ht="18.75" x14ac:dyDescent="0.3">
      <c r="B391" s="15">
        <v>14050</v>
      </c>
      <c r="C391" s="24" t="s">
        <v>190</v>
      </c>
      <c r="D391" s="66"/>
      <c r="E391" s="204"/>
      <c r="F391" s="17" t="e">
        <f>SUMIF(#REF!,B391,#REF!)</f>
        <v>#REF!</v>
      </c>
      <c r="G391" s="16" t="e">
        <f>SUMIF(#REF!,B391,#REF!)</f>
        <v>#REF!</v>
      </c>
      <c r="H391" s="18" t="e">
        <f>SUMIF(#REF!,B391,#REF!)</f>
        <v>#REF!</v>
      </c>
      <c r="I391" s="19" t="e">
        <f>F391+G391+H391</f>
        <v>#REF!</v>
      </c>
      <c r="J391" s="20" t="e">
        <f>SUM(E391-F391-G391-H391)</f>
        <v>#REF!</v>
      </c>
      <c r="K391" s="20" t="e">
        <f>SUM(D391-F391-G391-H391)</f>
        <v>#REF!</v>
      </c>
      <c r="L391" s="20" t="str">
        <f t="shared" si="179"/>
        <v xml:space="preserve"> </v>
      </c>
      <c r="M391" s="135" t="str">
        <f t="shared" si="178"/>
        <v xml:space="preserve"> </v>
      </c>
    </row>
    <row r="392" spans="2:13" s="12" customFormat="1" ht="18.75" x14ac:dyDescent="0.3">
      <c r="B392" s="189">
        <v>1410</v>
      </c>
      <c r="C392" s="190" t="s">
        <v>125</v>
      </c>
      <c r="D392" s="191">
        <f>SUM(D393:D396)</f>
        <v>0</v>
      </c>
      <c r="E392" s="191">
        <f>SUM(E393:E396)</f>
        <v>0</v>
      </c>
      <c r="F392" s="191" t="e">
        <f t="shared" ref="F392:K392" si="180">SUM(F393:F396)</f>
        <v>#REF!</v>
      </c>
      <c r="G392" s="191" t="e">
        <f t="shared" si="180"/>
        <v>#REF!</v>
      </c>
      <c r="H392" s="191" t="e">
        <f t="shared" si="180"/>
        <v>#REF!</v>
      </c>
      <c r="I392" s="191" t="e">
        <f t="shared" si="180"/>
        <v>#REF!</v>
      </c>
      <c r="J392" s="191" t="e">
        <f t="shared" si="180"/>
        <v>#REF!</v>
      </c>
      <c r="K392" s="191" t="e">
        <f t="shared" si="180"/>
        <v>#REF!</v>
      </c>
      <c r="L392" s="192" t="str">
        <f t="shared" si="179"/>
        <v xml:space="preserve"> </v>
      </c>
      <c r="M392" s="193" t="str">
        <f t="shared" si="178"/>
        <v xml:space="preserve"> </v>
      </c>
    </row>
    <row r="393" spans="2:13" ht="18.75" x14ac:dyDescent="0.3">
      <c r="B393" s="15">
        <v>14110</v>
      </c>
      <c r="C393" s="22" t="s">
        <v>30</v>
      </c>
      <c r="D393" s="66"/>
      <c r="E393" s="204"/>
      <c r="F393" s="17" t="e">
        <f>SUMIF(#REF!,B393,#REF!)</f>
        <v>#REF!</v>
      </c>
      <c r="G393" s="16" t="e">
        <f>SUMIF(#REF!,B393,#REF!)</f>
        <v>#REF!</v>
      </c>
      <c r="H393" s="18" t="e">
        <f>SUMIF(#REF!,B393,#REF!)</f>
        <v>#REF!</v>
      </c>
      <c r="I393" s="19" t="e">
        <f>F393+G393+H393</f>
        <v>#REF!</v>
      </c>
      <c r="J393" s="20" t="e">
        <f>SUM(E393-F393-G393-H393)</f>
        <v>#REF!</v>
      </c>
      <c r="K393" s="20" t="e">
        <f>SUM(D393-F393-G393-H393)</f>
        <v>#REF!</v>
      </c>
      <c r="L393" s="20" t="str">
        <f t="shared" si="179"/>
        <v xml:space="preserve"> </v>
      </c>
      <c r="M393" s="135" t="str">
        <f t="shared" ref="M393:M406" si="181">IF(D393&gt;0,SUM(H393*100/D393)," ")</f>
        <v xml:space="preserve"> </v>
      </c>
    </row>
    <row r="394" spans="2:13" ht="18.75" x14ac:dyDescent="0.3">
      <c r="B394" s="138">
        <v>14140</v>
      </c>
      <c r="C394" s="22" t="s">
        <v>82</v>
      </c>
      <c r="D394" s="66"/>
      <c r="E394" s="204"/>
      <c r="F394" s="17" t="e">
        <f>SUMIF(#REF!,B394,#REF!)</f>
        <v>#REF!</v>
      </c>
      <c r="G394" s="16" t="e">
        <f>SUMIF(#REF!,B394,#REF!)</f>
        <v>#REF!</v>
      </c>
      <c r="H394" s="18" t="e">
        <f>SUMIF(#REF!,B394,#REF!)</f>
        <v>#REF!</v>
      </c>
      <c r="I394" s="19" t="e">
        <f>F394+G394+H394</f>
        <v>#REF!</v>
      </c>
      <c r="J394" s="20" t="e">
        <f>SUM(E394-F394-G394-H394)</f>
        <v>#REF!</v>
      </c>
      <c r="K394" s="20" t="e">
        <f>SUM(D394-F394-G394-H394)</f>
        <v>#REF!</v>
      </c>
      <c r="L394" s="20" t="str">
        <f t="shared" si="179"/>
        <v xml:space="preserve"> </v>
      </c>
      <c r="M394" s="135" t="str">
        <f t="shared" si="181"/>
        <v xml:space="preserve"> </v>
      </c>
    </row>
    <row r="395" spans="2:13" ht="18.75" x14ac:dyDescent="0.3">
      <c r="B395" s="196">
        <v>14150</v>
      </c>
      <c r="C395" s="22" t="s">
        <v>131</v>
      </c>
      <c r="D395" s="204"/>
      <c r="E395" s="204"/>
      <c r="F395" s="17" t="e">
        <f>SUMIF(#REF!,B395,#REF!)</f>
        <v>#REF!</v>
      </c>
      <c r="G395" s="16" t="e">
        <f>SUMIF(#REF!,B395,#REF!)</f>
        <v>#REF!</v>
      </c>
      <c r="H395" s="18" t="e">
        <f>SUMIF(#REF!,B395,#REF!)</f>
        <v>#REF!</v>
      </c>
      <c r="I395" s="19" t="e">
        <f>F395+G395+H395</f>
        <v>#REF!</v>
      </c>
      <c r="J395" s="20" t="e">
        <f>SUM(E395-F395-G395-H395)</f>
        <v>#REF!</v>
      </c>
      <c r="K395" s="20" t="e">
        <f>SUM(D395-F395-G395-H395)</f>
        <v>#REF!</v>
      </c>
      <c r="L395" s="20" t="str">
        <f>IF(E395&gt;0,SUM(H395*100/E395)," ")</f>
        <v xml:space="preserve"> </v>
      </c>
      <c r="M395" s="135" t="str">
        <f>IF(D395&gt;0,SUM(H395*100/D395)," ")</f>
        <v xml:space="preserve"> </v>
      </c>
    </row>
    <row r="396" spans="2:13" ht="18.75" x14ac:dyDescent="0.3">
      <c r="B396" s="138">
        <v>14160</v>
      </c>
      <c r="C396" s="22" t="s">
        <v>202</v>
      </c>
      <c r="D396" s="66"/>
      <c r="E396" s="204"/>
      <c r="F396" s="17" t="e">
        <f>SUMIF(#REF!,B396,#REF!)</f>
        <v>#REF!</v>
      </c>
      <c r="G396" s="16" t="e">
        <f>SUMIF(#REF!,B396,#REF!)</f>
        <v>#REF!</v>
      </c>
      <c r="H396" s="18" t="e">
        <f>SUMIF(#REF!,B396,#REF!)</f>
        <v>#REF!</v>
      </c>
      <c r="I396" s="19" t="e">
        <f>F396+G396+H396</f>
        <v>#REF!</v>
      </c>
      <c r="J396" s="20" t="e">
        <f>SUM(E396-F396-G396-H396)</f>
        <v>#REF!</v>
      </c>
      <c r="K396" s="20" t="e">
        <f>SUM(D396-F396-G396-H396)</f>
        <v>#REF!</v>
      </c>
      <c r="L396" s="20" t="str">
        <f t="shared" si="179"/>
        <v xml:space="preserve"> </v>
      </c>
      <c r="M396" s="135" t="str">
        <f t="shared" si="181"/>
        <v xml:space="preserve"> </v>
      </c>
    </row>
    <row r="397" spans="2:13" ht="18.75" x14ac:dyDescent="0.3">
      <c r="B397" s="189">
        <v>1420</v>
      </c>
      <c r="C397" s="190" t="s">
        <v>126</v>
      </c>
      <c r="D397" s="191">
        <f>SUM(D398:D398)</f>
        <v>0</v>
      </c>
      <c r="E397" s="191">
        <f>SUM(E398:E398)</f>
        <v>0</v>
      </c>
      <c r="F397" s="191" t="e">
        <f t="shared" ref="F397:K397" si="182">SUM(F398:F398)</f>
        <v>#REF!</v>
      </c>
      <c r="G397" s="191" t="e">
        <f t="shared" si="182"/>
        <v>#REF!</v>
      </c>
      <c r="H397" s="191" t="e">
        <f t="shared" si="182"/>
        <v>#REF!</v>
      </c>
      <c r="I397" s="191" t="e">
        <f t="shared" si="182"/>
        <v>#REF!</v>
      </c>
      <c r="J397" s="191" t="e">
        <f t="shared" si="182"/>
        <v>#REF!</v>
      </c>
      <c r="K397" s="191" t="e">
        <f t="shared" si="182"/>
        <v>#REF!</v>
      </c>
      <c r="L397" s="192" t="str">
        <f>IF(E397&gt;0,SUM(H397*100/E397)," ")</f>
        <v xml:space="preserve"> </v>
      </c>
      <c r="M397" s="193" t="str">
        <f t="shared" si="181"/>
        <v xml:space="preserve"> </v>
      </c>
    </row>
    <row r="398" spans="2:13" ht="18.75" x14ac:dyDescent="0.3">
      <c r="B398" s="196">
        <v>14210</v>
      </c>
      <c r="C398" s="22" t="s">
        <v>17</v>
      </c>
      <c r="D398" s="204"/>
      <c r="E398" s="204"/>
      <c r="F398" s="17" t="e">
        <f>SUMIF(#REF!,B398,#REF!)</f>
        <v>#REF!</v>
      </c>
      <c r="G398" s="16" t="e">
        <f>SUMIF(#REF!,B398,#REF!)</f>
        <v>#REF!</v>
      </c>
      <c r="H398" s="18" t="e">
        <f>SUMIF(#REF!,B398,#REF!)</f>
        <v>#REF!</v>
      </c>
      <c r="I398" s="19" t="e">
        <f>F398+G398+H398</f>
        <v>#REF!</v>
      </c>
      <c r="J398" s="20" t="e">
        <f>SUM(E398-F398-G398-H398)</f>
        <v>#REF!</v>
      </c>
      <c r="K398" s="20" t="e">
        <f>SUM(D398-F398-G398-H398)</f>
        <v>#REF!</v>
      </c>
      <c r="L398" s="20" t="str">
        <f>IF(E398&gt;0,SUM(H398*100/E398)," ")</f>
        <v xml:space="preserve"> </v>
      </c>
      <c r="M398" s="135" t="str">
        <f>IF(D398&gt;0,SUM(H398*100/D398)," ")</f>
        <v xml:space="preserve"> </v>
      </c>
    </row>
    <row r="399" spans="2:13" ht="18.75" x14ac:dyDescent="0.3">
      <c r="B399" s="189">
        <v>1430</v>
      </c>
      <c r="C399" s="190" t="s">
        <v>132</v>
      </c>
      <c r="D399" s="191">
        <f>SUM(D400:D401)</f>
        <v>0</v>
      </c>
      <c r="E399" s="191">
        <f>SUM(E400:E401)</f>
        <v>0</v>
      </c>
      <c r="F399" s="191" t="e">
        <f t="shared" ref="F399:K399" si="183">SUM(F400:F401)</f>
        <v>#REF!</v>
      </c>
      <c r="G399" s="191" t="e">
        <f t="shared" si="183"/>
        <v>#REF!</v>
      </c>
      <c r="H399" s="191" t="e">
        <f t="shared" si="183"/>
        <v>#REF!</v>
      </c>
      <c r="I399" s="191" t="e">
        <f t="shared" si="183"/>
        <v>#REF!</v>
      </c>
      <c r="J399" s="191" t="e">
        <f t="shared" si="183"/>
        <v>#REF!</v>
      </c>
      <c r="K399" s="191" t="e">
        <f t="shared" si="183"/>
        <v>#REF!</v>
      </c>
      <c r="L399" s="192" t="str">
        <f t="shared" si="179"/>
        <v xml:space="preserve"> </v>
      </c>
      <c r="M399" s="193" t="str">
        <f t="shared" si="181"/>
        <v xml:space="preserve"> </v>
      </c>
    </row>
    <row r="400" spans="2:13" ht="18.75" x14ac:dyDescent="0.3">
      <c r="B400" s="196">
        <v>14310</v>
      </c>
      <c r="C400" s="22" t="s">
        <v>20</v>
      </c>
      <c r="D400" s="66"/>
      <c r="E400" s="204"/>
      <c r="F400" s="17" t="e">
        <f>SUMIF(#REF!,B400,#REF!)</f>
        <v>#REF!</v>
      </c>
      <c r="G400" s="16" t="e">
        <f>SUMIF(#REF!,B400,#REF!)</f>
        <v>#REF!</v>
      </c>
      <c r="H400" s="18" t="e">
        <f>SUMIF(#REF!,B400,#REF!)</f>
        <v>#REF!</v>
      </c>
      <c r="I400" s="19" t="e">
        <f>F400+G400+H400</f>
        <v>#REF!</v>
      </c>
      <c r="J400" s="20" t="e">
        <f>SUM(E400-F400-G400-H400)</f>
        <v>#REF!</v>
      </c>
      <c r="K400" s="20" t="e">
        <f>SUM(D400-F400-G400-H400)</f>
        <v>#REF!</v>
      </c>
      <c r="L400" s="20" t="str">
        <f t="shared" si="179"/>
        <v xml:space="preserve"> </v>
      </c>
      <c r="M400" s="135" t="str">
        <f t="shared" si="181"/>
        <v xml:space="preserve"> </v>
      </c>
    </row>
    <row r="401" spans="1:13" ht="18.75" x14ac:dyDescent="0.3">
      <c r="B401" s="196">
        <v>14320</v>
      </c>
      <c r="C401" s="22" t="s">
        <v>133</v>
      </c>
      <c r="D401" s="66"/>
      <c r="E401" s="204"/>
      <c r="F401" s="17" t="e">
        <f>SUMIF(#REF!,B401,#REF!)</f>
        <v>#REF!</v>
      </c>
      <c r="G401" s="16" t="e">
        <f>SUMIF(#REF!,B401,#REF!)</f>
        <v>#REF!</v>
      </c>
      <c r="H401" s="18" t="e">
        <f>SUMIF(#REF!,B401,#REF!)</f>
        <v>#REF!</v>
      </c>
      <c r="I401" s="19" t="e">
        <f>F401+G401+H401</f>
        <v>#REF!</v>
      </c>
      <c r="J401" s="20" t="e">
        <f>SUM(E401-F401-G401-H401)</f>
        <v>#REF!</v>
      </c>
      <c r="K401" s="20" t="e">
        <f>SUM(D401-F401-G401-H401)</f>
        <v>#REF!</v>
      </c>
      <c r="L401" s="20" t="str">
        <f t="shared" si="179"/>
        <v xml:space="preserve"> </v>
      </c>
      <c r="M401" s="135" t="str">
        <f t="shared" si="181"/>
        <v xml:space="preserve"> </v>
      </c>
    </row>
    <row r="402" spans="1:13" ht="18.75" x14ac:dyDescent="0.3">
      <c r="B402" s="136">
        <v>1320</v>
      </c>
      <c r="C402" s="39" t="s">
        <v>10</v>
      </c>
      <c r="D402" s="55">
        <f>SUM(D403:D405)</f>
        <v>0</v>
      </c>
      <c r="E402" s="203">
        <f>SUM(E403:E405)</f>
        <v>0</v>
      </c>
      <c r="F402" s="55" t="e">
        <f t="shared" ref="F402:K402" si="184">SUM(F403:F405)</f>
        <v>#REF!</v>
      </c>
      <c r="G402" s="55" t="e">
        <f t="shared" si="184"/>
        <v>#REF!</v>
      </c>
      <c r="H402" s="55" t="e">
        <f t="shared" si="184"/>
        <v>#REF!</v>
      </c>
      <c r="I402" s="49" t="e">
        <f t="shared" si="184"/>
        <v>#REF!</v>
      </c>
      <c r="J402" s="49" t="e">
        <f t="shared" si="184"/>
        <v>#REF!</v>
      </c>
      <c r="K402" s="49" t="e">
        <f t="shared" si="184"/>
        <v>#REF!</v>
      </c>
      <c r="L402" s="49" t="str">
        <f t="shared" si="179"/>
        <v xml:space="preserve"> </v>
      </c>
      <c r="M402" s="137" t="str">
        <f t="shared" si="181"/>
        <v xml:space="preserve"> </v>
      </c>
    </row>
    <row r="403" spans="1:13" ht="18.75" x14ac:dyDescent="0.3">
      <c r="B403" s="139">
        <v>13210</v>
      </c>
      <c r="C403" s="26" t="s">
        <v>11</v>
      </c>
      <c r="D403" s="204"/>
      <c r="E403" s="204"/>
      <c r="F403" s="17" t="e">
        <f>SUMIF(#REF!,B403,#REF!)</f>
        <v>#REF!</v>
      </c>
      <c r="G403" s="16" t="e">
        <f>SUMIF(#REF!,B403,#REF!)</f>
        <v>#REF!</v>
      </c>
      <c r="H403" s="18" t="e">
        <f>SUMIF(#REF!,B403,#REF!)</f>
        <v>#REF!</v>
      </c>
      <c r="I403" s="19" t="e">
        <f>F403+G403+H403</f>
        <v>#REF!</v>
      </c>
      <c r="J403" s="28" t="e">
        <f>E403-I403</f>
        <v>#REF!</v>
      </c>
      <c r="K403" s="20" t="e">
        <f>D403-I403</f>
        <v>#REF!</v>
      </c>
      <c r="L403" s="28" t="str">
        <f t="shared" si="179"/>
        <v xml:space="preserve"> </v>
      </c>
      <c r="M403" s="135" t="str">
        <f t="shared" si="181"/>
        <v xml:space="preserve"> </v>
      </c>
    </row>
    <row r="404" spans="1:13" ht="18.75" x14ac:dyDescent="0.3">
      <c r="B404" s="139">
        <v>13220</v>
      </c>
      <c r="C404" s="26" t="s">
        <v>12</v>
      </c>
      <c r="D404" s="204"/>
      <c r="E404" s="204"/>
      <c r="F404" s="17" t="e">
        <f>SUMIF(#REF!,B404,#REF!)</f>
        <v>#REF!</v>
      </c>
      <c r="G404" s="16" t="e">
        <f>SUMIF(#REF!,B404,#REF!)</f>
        <v>#REF!</v>
      </c>
      <c r="H404" s="18" t="e">
        <f>SUMIF(#REF!,B404,#REF!)</f>
        <v>#REF!</v>
      </c>
      <c r="I404" s="19" t="e">
        <f>F404+G404+H404</f>
        <v>#REF!</v>
      </c>
      <c r="J404" s="28" t="e">
        <f>E404-I404</f>
        <v>#REF!</v>
      </c>
      <c r="K404" s="20" t="e">
        <f>D404-I404</f>
        <v>#REF!</v>
      </c>
      <c r="L404" s="28" t="str">
        <f t="shared" si="179"/>
        <v xml:space="preserve"> </v>
      </c>
      <c r="M404" s="135" t="str">
        <f t="shared" si="181"/>
        <v xml:space="preserve"> </v>
      </c>
    </row>
    <row r="405" spans="1:13" ht="18.75" x14ac:dyDescent="0.3">
      <c r="B405" s="139">
        <v>13230</v>
      </c>
      <c r="C405" s="26" t="s">
        <v>13</v>
      </c>
      <c r="D405" s="66"/>
      <c r="E405" s="204"/>
      <c r="F405" s="17" t="e">
        <f>SUMIF(#REF!,B405,#REF!)</f>
        <v>#REF!</v>
      </c>
      <c r="G405" s="16" t="e">
        <f>SUMIF(#REF!,B405,#REF!)</f>
        <v>#REF!</v>
      </c>
      <c r="H405" s="18" t="e">
        <f>SUMIF(#REF!,B405,#REF!)</f>
        <v>#REF!</v>
      </c>
      <c r="I405" s="19" t="e">
        <f>F405+G405+H405</f>
        <v>#REF!</v>
      </c>
      <c r="J405" s="28" t="e">
        <f>E405-I405</f>
        <v>#REF!</v>
      </c>
      <c r="K405" s="20" t="e">
        <f>D405-I405</f>
        <v>#REF!</v>
      </c>
      <c r="L405" s="28" t="str">
        <f t="shared" si="179"/>
        <v xml:space="preserve"> </v>
      </c>
      <c r="M405" s="135" t="str">
        <f t="shared" si="181"/>
        <v xml:space="preserve"> </v>
      </c>
    </row>
    <row r="406" spans="1:13" ht="19.5" thickBot="1" x14ac:dyDescent="0.35">
      <c r="B406" s="140"/>
      <c r="C406" s="141" t="s">
        <v>18</v>
      </c>
      <c r="D406" s="142">
        <f t="shared" ref="D406:I406" si="185">D344+D346+D402</f>
        <v>0</v>
      </c>
      <c r="E406" s="142">
        <f t="shared" si="185"/>
        <v>0</v>
      </c>
      <c r="F406" s="142" t="e">
        <f t="shared" si="185"/>
        <v>#REF!</v>
      </c>
      <c r="G406" s="142" t="e">
        <f t="shared" si="185"/>
        <v>#REF!</v>
      </c>
      <c r="H406" s="142" t="e">
        <f t="shared" si="185"/>
        <v>#REF!</v>
      </c>
      <c r="I406" s="142" t="e">
        <f t="shared" si="185"/>
        <v>#REF!</v>
      </c>
      <c r="J406" s="142" t="e">
        <f>J344+J346+J404</f>
        <v>#REF!</v>
      </c>
      <c r="K406" s="142" t="e">
        <f>K344+K346+K404</f>
        <v>#REF!</v>
      </c>
      <c r="L406" s="143" t="str">
        <f t="shared" si="179"/>
        <v xml:space="preserve"> </v>
      </c>
      <c r="M406" s="144" t="str">
        <f t="shared" si="181"/>
        <v xml:space="preserve"> </v>
      </c>
    </row>
    <row r="408" spans="1:13" ht="13.5" thickBot="1" x14ac:dyDescent="0.25"/>
    <row r="409" spans="1:13" ht="20.25" x14ac:dyDescent="0.3">
      <c r="B409" s="274" t="e">
        <f>#REF!</f>
        <v>#REF!</v>
      </c>
      <c r="C409" s="275"/>
      <c r="D409" s="275"/>
      <c r="E409" s="275"/>
      <c r="F409" s="275"/>
      <c r="G409" s="275"/>
      <c r="H409" s="275"/>
      <c r="I409" s="275"/>
      <c r="J409" s="275"/>
      <c r="K409" s="275"/>
      <c r="L409" s="275"/>
      <c r="M409" s="276"/>
    </row>
    <row r="410" spans="1:13" ht="21" thickBot="1" x14ac:dyDescent="0.35">
      <c r="B410" s="5"/>
      <c r="C410" s="6"/>
      <c r="D410" s="66"/>
      <c r="E410" s="128"/>
      <c r="F410" s="6"/>
      <c r="G410" s="7"/>
      <c r="H410" s="7"/>
      <c r="I410" s="7"/>
      <c r="J410" s="8"/>
      <c r="K410" s="9"/>
      <c r="L410" s="9"/>
      <c r="M410" s="131"/>
    </row>
    <row r="411" spans="1:13" s="11" customFormat="1" ht="113.25" thickBot="1" x14ac:dyDescent="0.25">
      <c r="A411" s="12"/>
      <c r="B411" s="41" t="s">
        <v>34</v>
      </c>
      <c r="C411" s="42" t="s">
        <v>14</v>
      </c>
      <c r="D411" s="44" t="s">
        <v>185</v>
      </c>
      <c r="E411" s="43" t="s">
        <v>115</v>
      </c>
      <c r="F411" s="43" t="s">
        <v>73</v>
      </c>
      <c r="G411" s="44" t="s">
        <v>74</v>
      </c>
      <c r="H411" s="44" t="s">
        <v>79</v>
      </c>
      <c r="I411" s="43" t="s">
        <v>75</v>
      </c>
      <c r="J411" s="43" t="s">
        <v>76</v>
      </c>
      <c r="K411" s="43" t="s">
        <v>116</v>
      </c>
      <c r="L411" s="43" t="s">
        <v>77</v>
      </c>
      <c r="M411" s="45" t="s">
        <v>80</v>
      </c>
    </row>
    <row r="412" spans="1:13" ht="18.75" x14ac:dyDescent="0.3">
      <c r="B412" s="132">
        <v>1110</v>
      </c>
      <c r="C412" s="47" t="s">
        <v>1</v>
      </c>
      <c r="D412" s="48"/>
      <c r="E412" s="48"/>
      <c r="F412" s="13"/>
      <c r="G412" s="13"/>
      <c r="H412" s="67"/>
      <c r="I412" s="13">
        <f>F412+G412+H412</f>
        <v>0</v>
      </c>
      <c r="J412" s="13">
        <f>E412-(F412+G412+H412)</f>
        <v>0</v>
      </c>
      <c r="K412" s="13">
        <f>SUM(D412-F412-G412-H412)</f>
        <v>0</v>
      </c>
      <c r="L412" s="13" t="str">
        <f>IF(E412&gt;0,SUM(H412*100/E412)," ")</f>
        <v xml:space="preserve"> </v>
      </c>
      <c r="M412" s="133" t="str">
        <f>IF(D412&gt;0,SUM(H412*100/D412)," ")</f>
        <v xml:space="preserve"> </v>
      </c>
    </row>
    <row r="413" spans="1:13" ht="20.25" x14ac:dyDescent="0.3">
      <c r="B413" s="134"/>
      <c r="C413" s="57"/>
      <c r="D413" s="58"/>
      <c r="E413" s="59"/>
      <c r="F413" s="60"/>
      <c r="G413" s="61"/>
      <c r="H413" s="62"/>
      <c r="I413" s="63"/>
      <c r="J413" s="64"/>
      <c r="K413" s="65" t="e">
        <f>D414-I414</f>
        <v>#REF!</v>
      </c>
      <c r="L413" s="65" t="str">
        <f t="shared" ref="L413:L424" si="186">IF(E413&gt;0,SUM(H413*100/E413)," ")</f>
        <v xml:space="preserve"> </v>
      </c>
      <c r="M413" s="135" t="str">
        <f>IF(D413&gt;0,SUM(H413*100/D413)," ")</f>
        <v xml:space="preserve"> </v>
      </c>
    </row>
    <row r="414" spans="1:13" s="12" customFormat="1" ht="33.75" customHeight="1" x14ac:dyDescent="0.3">
      <c r="B414" s="136" t="s">
        <v>5</v>
      </c>
      <c r="C414" s="39" t="s">
        <v>66</v>
      </c>
      <c r="D414" s="203">
        <f t="shared" ref="D414:K414" si="187">D415+D420+D424+D431+D437+D443+D446+D448+D450+D455+D460+D465+D467</f>
        <v>0</v>
      </c>
      <c r="E414" s="203">
        <f t="shared" si="187"/>
        <v>0</v>
      </c>
      <c r="F414" s="203" t="e">
        <f t="shared" si="187"/>
        <v>#REF!</v>
      </c>
      <c r="G414" s="203" t="e">
        <f t="shared" si="187"/>
        <v>#REF!</v>
      </c>
      <c r="H414" s="203" t="e">
        <f t="shared" si="187"/>
        <v>#REF!</v>
      </c>
      <c r="I414" s="203" t="e">
        <f t="shared" si="187"/>
        <v>#REF!</v>
      </c>
      <c r="J414" s="203" t="e">
        <f t="shared" si="187"/>
        <v>#REF!</v>
      </c>
      <c r="K414" s="203" t="e">
        <f t="shared" si="187"/>
        <v>#REF!</v>
      </c>
      <c r="L414" s="49" t="str">
        <f t="shared" si="186"/>
        <v xml:space="preserve"> </v>
      </c>
      <c r="M414" s="137" t="str">
        <f>IF(D414&gt;0,SUM(H414*100/D414)," ")</f>
        <v xml:space="preserve"> </v>
      </c>
    </row>
    <row r="415" spans="1:13" s="12" customFormat="1" ht="18.75" x14ac:dyDescent="0.3">
      <c r="B415" s="189">
        <v>1310</v>
      </c>
      <c r="C415" s="190" t="s">
        <v>117</v>
      </c>
      <c r="D415" s="191">
        <f>SUM(D416:D419)</f>
        <v>0</v>
      </c>
      <c r="E415" s="191">
        <f t="shared" ref="E415:K415" si="188">SUM(E416:E419)</f>
        <v>0</v>
      </c>
      <c r="F415" s="191" t="e">
        <f t="shared" si="188"/>
        <v>#REF!</v>
      </c>
      <c r="G415" s="191" t="e">
        <f t="shared" si="188"/>
        <v>#REF!</v>
      </c>
      <c r="H415" s="191" t="e">
        <f t="shared" si="188"/>
        <v>#REF!</v>
      </c>
      <c r="I415" s="191" t="e">
        <f t="shared" si="188"/>
        <v>#REF!</v>
      </c>
      <c r="J415" s="191" t="e">
        <f t="shared" si="188"/>
        <v>#REF!</v>
      </c>
      <c r="K415" s="191" t="e">
        <f t="shared" si="188"/>
        <v>#REF!</v>
      </c>
      <c r="L415" s="192" t="str">
        <f t="shared" si="186"/>
        <v xml:space="preserve"> </v>
      </c>
      <c r="M415" s="193" t="str">
        <f t="shared" ref="M415:M424" si="189">IF(D415&gt;0,SUM(H415*100/D415)," ")</f>
        <v xml:space="preserve"> </v>
      </c>
    </row>
    <row r="416" spans="1:13" ht="18.75" x14ac:dyDescent="0.3">
      <c r="B416" s="21">
        <v>13130</v>
      </c>
      <c r="C416" s="194" t="s">
        <v>15</v>
      </c>
      <c r="D416" s="205"/>
      <c r="E416" s="205"/>
      <c r="F416" s="17" t="e">
        <f>SUMIF(#REF!,B416,#REF!)</f>
        <v>#REF!</v>
      </c>
      <c r="G416" s="16" t="e">
        <f>SUMIF(#REF!,B416,#REF!)</f>
        <v>#REF!</v>
      </c>
      <c r="H416" s="18" t="e">
        <f>SUMIF(#REF!,B416,#REF!)</f>
        <v>#REF!</v>
      </c>
      <c r="I416" s="19" t="e">
        <f>F416+G416+H416</f>
        <v>#REF!</v>
      </c>
      <c r="J416" s="20" t="e">
        <f>SUM(E416-F416-G416-H416)</f>
        <v>#REF!</v>
      </c>
      <c r="K416" s="20" t="e">
        <f>SUM(D416-F416-G416-H416)</f>
        <v>#REF!</v>
      </c>
      <c r="L416" s="20" t="str">
        <f t="shared" si="186"/>
        <v xml:space="preserve"> </v>
      </c>
      <c r="M416" s="135" t="str">
        <f t="shared" si="189"/>
        <v xml:space="preserve"> </v>
      </c>
    </row>
    <row r="417" spans="2:13" ht="18.75" x14ac:dyDescent="0.3">
      <c r="B417" s="15">
        <v>13140</v>
      </c>
      <c r="C417" s="35" t="s">
        <v>4</v>
      </c>
      <c r="D417" s="205"/>
      <c r="E417" s="205"/>
      <c r="F417" s="17" t="e">
        <f>SUMIF(#REF!,B417,#REF!)</f>
        <v>#REF!</v>
      </c>
      <c r="G417" s="16" t="e">
        <f>SUMIF(#REF!,B417,#REF!)</f>
        <v>#REF!</v>
      </c>
      <c r="H417" s="18" t="e">
        <f>SUMIF(#REF!,B417,#REF!)</f>
        <v>#REF!</v>
      </c>
      <c r="I417" s="19" t="e">
        <f>F417+G417+H417</f>
        <v>#REF!</v>
      </c>
      <c r="J417" s="20" t="e">
        <f>SUM(E417-F417-G417-H417)</f>
        <v>#REF!</v>
      </c>
      <c r="K417" s="20" t="e">
        <f>SUM(D417-F417-G417-H417)</f>
        <v>#REF!</v>
      </c>
      <c r="L417" s="20" t="str">
        <f>IF(E417&gt;0,SUM(H417*100/E417)," ")</f>
        <v xml:space="preserve"> </v>
      </c>
      <c r="M417" s="135" t="str">
        <f>IF(D417&gt;0,SUM(H417*100/D417)," ")</f>
        <v xml:space="preserve"> </v>
      </c>
    </row>
    <row r="418" spans="2:13" ht="18.75" x14ac:dyDescent="0.3">
      <c r="B418" s="15">
        <v>13142</v>
      </c>
      <c r="C418" s="35" t="s">
        <v>33</v>
      </c>
      <c r="D418" s="205"/>
      <c r="E418" s="205"/>
      <c r="F418" s="17" t="e">
        <f>SUMIF(#REF!,B418,#REF!)</f>
        <v>#REF!</v>
      </c>
      <c r="G418" s="16" t="e">
        <f>SUMIF(#REF!,B418,#REF!)</f>
        <v>#REF!</v>
      </c>
      <c r="H418" s="18" t="e">
        <f>SUMIF(#REF!,B418,#REF!)</f>
        <v>#REF!</v>
      </c>
      <c r="I418" s="19" t="e">
        <f>F418+G418+H418</f>
        <v>#REF!</v>
      </c>
      <c r="J418" s="20" t="e">
        <f>SUM(E418-F418-G418-H418)</f>
        <v>#REF!</v>
      </c>
      <c r="K418" s="20" t="e">
        <f>SUM(D418-F418-G418-H418)</f>
        <v>#REF!</v>
      </c>
      <c r="L418" s="20" t="str">
        <f>IF(E418&gt;0,SUM(H418*100/E418)," ")</f>
        <v xml:space="preserve"> </v>
      </c>
      <c r="M418" s="135" t="str">
        <f>IF(D418&gt;0,SUM(H418*100/D418)," ")</f>
        <v xml:space="preserve"> </v>
      </c>
    </row>
    <row r="419" spans="2:13" ht="18.75" x14ac:dyDescent="0.3">
      <c r="B419" s="15">
        <v>13143</v>
      </c>
      <c r="C419" s="35" t="s">
        <v>176</v>
      </c>
      <c r="D419" s="66"/>
      <c r="E419" s="204"/>
      <c r="F419" s="17" t="e">
        <f>SUMIF(#REF!,B419,#REF!)</f>
        <v>#REF!</v>
      </c>
      <c r="G419" s="16" t="e">
        <f>SUMIF(#REF!,B419,#REF!)</f>
        <v>#REF!</v>
      </c>
      <c r="H419" s="18" t="e">
        <f>SUMIF(#REF!,B419,#REF!)</f>
        <v>#REF!</v>
      </c>
      <c r="I419" s="19" t="e">
        <f>F419+G419+H419</f>
        <v>#REF!</v>
      </c>
      <c r="J419" s="20" t="e">
        <f>SUM(E419-F419-G419-H419)</f>
        <v>#REF!</v>
      </c>
      <c r="K419" s="20" t="e">
        <f>SUM(D419-F419-G419-H419)</f>
        <v>#REF!</v>
      </c>
      <c r="L419" s="20" t="str">
        <f>IF(E419&gt;0,SUM(H419*100/E419)," ")</f>
        <v xml:space="preserve"> </v>
      </c>
      <c r="M419" s="135" t="str">
        <f>IF(D419&gt;0,SUM(H419*100/D419)," ")</f>
        <v xml:space="preserve"> </v>
      </c>
    </row>
    <row r="420" spans="2:13" s="12" customFormat="1" ht="18.75" x14ac:dyDescent="0.3">
      <c r="B420" s="189">
        <v>1330</v>
      </c>
      <c r="C420" s="190" t="s">
        <v>118</v>
      </c>
      <c r="D420" s="191">
        <f>SUM(D421:D423)</f>
        <v>0</v>
      </c>
      <c r="E420" s="191">
        <f>SUM(E421:E423)</f>
        <v>0</v>
      </c>
      <c r="F420" s="191" t="e">
        <f t="shared" ref="F420:K420" si="190">SUM(F421:F423)</f>
        <v>#REF!</v>
      </c>
      <c r="G420" s="191" t="e">
        <f t="shared" si="190"/>
        <v>#REF!</v>
      </c>
      <c r="H420" s="191" t="e">
        <f t="shared" si="190"/>
        <v>#REF!</v>
      </c>
      <c r="I420" s="191" t="e">
        <f t="shared" si="190"/>
        <v>#REF!</v>
      </c>
      <c r="J420" s="191" t="e">
        <f t="shared" si="190"/>
        <v>#REF!</v>
      </c>
      <c r="K420" s="191" t="e">
        <f t="shared" si="190"/>
        <v>#REF!</v>
      </c>
      <c r="L420" s="192" t="str">
        <f t="shared" si="186"/>
        <v xml:space="preserve"> </v>
      </c>
      <c r="M420" s="193" t="str">
        <f t="shared" si="189"/>
        <v xml:space="preserve"> </v>
      </c>
    </row>
    <row r="421" spans="2:13" ht="18.75" x14ac:dyDescent="0.3">
      <c r="B421" s="138">
        <v>13310</v>
      </c>
      <c r="C421" s="23" t="s">
        <v>181</v>
      </c>
      <c r="D421" s="204"/>
      <c r="E421" s="204"/>
      <c r="F421" s="17" t="e">
        <f>SUMIF(#REF!,B421,#REF!)</f>
        <v>#REF!</v>
      </c>
      <c r="G421" s="16" t="e">
        <f>SUMIF(#REF!,B421,#REF!)</f>
        <v>#REF!</v>
      </c>
      <c r="H421" s="18" t="e">
        <f>SUMIF(#REF!,B421,#REF!)</f>
        <v>#REF!</v>
      </c>
      <c r="I421" s="19" t="e">
        <f>F421+G421+H421</f>
        <v>#REF!</v>
      </c>
      <c r="J421" s="20" t="e">
        <f>SUM(E421-F421-G421-H421)</f>
        <v>#REF!</v>
      </c>
      <c r="K421" s="20" t="e">
        <f>SUM(D421-F421-G421-H421)</f>
        <v>#REF!</v>
      </c>
      <c r="L421" s="20" t="str">
        <f t="shared" si="186"/>
        <v xml:space="preserve"> </v>
      </c>
      <c r="M421" s="135" t="str">
        <f t="shared" si="189"/>
        <v xml:space="preserve"> </v>
      </c>
    </row>
    <row r="422" spans="2:13" ht="18.75" x14ac:dyDescent="0.3">
      <c r="B422" s="138">
        <v>13320</v>
      </c>
      <c r="C422" s="23" t="s">
        <v>6</v>
      </c>
      <c r="D422" s="205"/>
      <c r="E422" s="205"/>
      <c r="F422" s="17" t="e">
        <f>SUMIF(#REF!,B422,#REF!)</f>
        <v>#REF!</v>
      </c>
      <c r="G422" s="16" t="e">
        <f>SUMIF(#REF!,B422,#REF!)</f>
        <v>#REF!</v>
      </c>
      <c r="H422" s="18" t="e">
        <f>SUMIF(#REF!,B422,#REF!)</f>
        <v>#REF!</v>
      </c>
      <c r="I422" s="19" t="e">
        <f>F422+G422+H422</f>
        <v>#REF!</v>
      </c>
      <c r="J422" s="20" t="e">
        <f>SUM(E422-F422-G422-H422)</f>
        <v>#REF!</v>
      </c>
      <c r="K422" s="20" t="e">
        <f>SUM(D422-F422-G422-H422)</f>
        <v>#REF!</v>
      </c>
      <c r="L422" s="20" t="str">
        <f>IF(E422&gt;0,SUM(H422*100/E422)," ")</f>
        <v xml:space="preserve"> </v>
      </c>
      <c r="M422" s="135" t="str">
        <f>IF(D422&gt;0,SUM(H422*100/D422)," ")</f>
        <v xml:space="preserve"> </v>
      </c>
    </row>
    <row r="423" spans="2:13" ht="18.75" x14ac:dyDescent="0.3">
      <c r="B423" s="138">
        <v>13330</v>
      </c>
      <c r="C423" s="23" t="s">
        <v>179</v>
      </c>
      <c r="D423" s="205"/>
      <c r="E423" s="205"/>
      <c r="F423" s="17" t="e">
        <f>SUMIF(#REF!,B423,#REF!)</f>
        <v>#REF!</v>
      </c>
      <c r="G423" s="16" t="e">
        <f>SUMIF(#REF!,B423,#REF!)</f>
        <v>#REF!</v>
      </c>
      <c r="H423" s="18" t="e">
        <f>SUMIF(#REF!,B423,#REF!)</f>
        <v>#REF!</v>
      </c>
      <c r="I423" s="19" t="e">
        <f>F423+G423+H423</f>
        <v>#REF!</v>
      </c>
      <c r="J423" s="20" t="e">
        <f>SUM(E423-F423-G423-H423)</f>
        <v>#REF!</v>
      </c>
      <c r="K423" s="20" t="e">
        <f>SUM(D423-F423-G423-H423)</f>
        <v>#REF!</v>
      </c>
      <c r="L423" s="20" t="str">
        <f>IF(E423&gt;0,SUM(H423*100/E423)," ")</f>
        <v xml:space="preserve"> </v>
      </c>
      <c r="M423" s="135" t="str">
        <f>IF(D423&gt;0,SUM(H423*100/D423)," ")</f>
        <v xml:space="preserve"> </v>
      </c>
    </row>
    <row r="424" spans="2:13" s="12" customFormat="1" ht="18.75" x14ac:dyDescent="0.3">
      <c r="B424" s="189">
        <v>1340</v>
      </c>
      <c r="C424" s="190" t="s">
        <v>119</v>
      </c>
      <c r="D424" s="191">
        <f>SUM(D425:D430)</f>
        <v>0</v>
      </c>
      <c r="E424" s="191">
        <f>SUM(E425:E430)</f>
        <v>0</v>
      </c>
      <c r="F424" s="191" t="e">
        <f t="shared" ref="F424:K424" si="191">SUM(F425:F430)</f>
        <v>#REF!</v>
      </c>
      <c r="G424" s="191" t="e">
        <f t="shared" si="191"/>
        <v>#REF!</v>
      </c>
      <c r="H424" s="191" t="e">
        <f t="shared" si="191"/>
        <v>#REF!</v>
      </c>
      <c r="I424" s="191" t="e">
        <f t="shared" si="191"/>
        <v>#REF!</v>
      </c>
      <c r="J424" s="191" t="e">
        <f t="shared" si="191"/>
        <v>#REF!</v>
      </c>
      <c r="K424" s="191" t="e">
        <f t="shared" si="191"/>
        <v>#REF!</v>
      </c>
      <c r="L424" s="192" t="str">
        <f t="shared" si="186"/>
        <v xml:space="preserve"> </v>
      </c>
      <c r="M424" s="193" t="str">
        <f t="shared" si="189"/>
        <v xml:space="preserve"> </v>
      </c>
    </row>
    <row r="425" spans="2:13" ht="18.75" x14ac:dyDescent="0.3">
      <c r="B425" s="15">
        <v>13410</v>
      </c>
      <c r="C425" s="23" t="s">
        <v>37</v>
      </c>
      <c r="D425" s="205"/>
      <c r="E425" s="205"/>
      <c r="F425" s="17" t="e">
        <f>SUMIF(#REF!,B425,#REF!)</f>
        <v>#REF!</v>
      </c>
      <c r="G425" s="16" t="e">
        <f>SUMIF(#REF!,B425,#REF!)</f>
        <v>#REF!</v>
      </c>
      <c r="H425" s="18" t="e">
        <f>SUMIF(#REF!,B425,#REF!)</f>
        <v>#REF!</v>
      </c>
      <c r="I425" s="19" t="e">
        <f t="shared" ref="I425:I430" si="192">F425+G425+H425</f>
        <v>#REF!</v>
      </c>
      <c r="J425" s="20" t="e">
        <f t="shared" ref="J425:J430" si="193">SUM(E425-F425-G425-H425)</f>
        <v>#REF!</v>
      </c>
      <c r="K425" s="20" t="e">
        <f t="shared" ref="K425:K430" si="194">SUM(D425-F425-G425-H425)</f>
        <v>#REF!</v>
      </c>
      <c r="L425" s="20" t="str">
        <f t="shared" ref="L425:L456" si="195">IF(E425&gt;0,SUM(H425*100/E425)," ")</f>
        <v xml:space="preserve"> </v>
      </c>
      <c r="M425" s="135" t="str">
        <f t="shared" ref="M425:M447" si="196">IF(D425&gt;0,SUM(H425*100/D425)," ")</f>
        <v xml:space="preserve"> </v>
      </c>
    </row>
    <row r="426" spans="2:13" ht="18.75" x14ac:dyDescent="0.3">
      <c r="B426" s="15">
        <v>13430</v>
      </c>
      <c r="C426" s="23" t="s">
        <v>38</v>
      </c>
      <c r="D426" s="205"/>
      <c r="E426" s="205"/>
      <c r="F426" s="17" t="e">
        <f>SUMIF(#REF!,B426,#REF!)</f>
        <v>#REF!</v>
      </c>
      <c r="G426" s="16" t="e">
        <f>SUMIF(#REF!,B426,#REF!)</f>
        <v>#REF!</v>
      </c>
      <c r="H426" s="18" t="e">
        <f>SUMIF(#REF!,B426,#REF!)</f>
        <v>#REF!</v>
      </c>
      <c r="I426" s="19" t="e">
        <f t="shared" si="192"/>
        <v>#REF!</v>
      </c>
      <c r="J426" s="20" t="e">
        <f t="shared" si="193"/>
        <v>#REF!</v>
      </c>
      <c r="K426" s="20" t="e">
        <f t="shared" si="194"/>
        <v>#REF!</v>
      </c>
      <c r="L426" s="20" t="str">
        <f t="shared" si="195"/>
        <v xml:space="preserve"> </v>
      </c>
      <c r="M426" s="135" t="str">
        <f t="shared" si="196"/>
        <v xml:space="preserve"> </v>
      </c>
    </row>
    <row r="427" spans="2:13" ht="18.75" x14ac:dyDescent="0.3">
      <c r="B427" s="15">
        <v>13450</v>
      </c>
      <c r="C427" s="23" t="s">
        <v>183</v>
      </c>
      <c r="D427" s="205"/>
      <c r="E427" s="205"/>
      <c r="F427" s="17" t="e">
        <f>SUMIF(#REF!,B427,#REF!)</f>
        <v>#REF!</v>
      </c>
      <c r="G427" s="16" t="e">
        <f>SUMIF(#REF!,B427,#REF!)</f>
        <v>#REF!</v>
      </c>
      <c r="H427" s="18" t="e">
        <f>SUMIF(#REF!,B427,#REF!)</f>
        <v>#REF!</v>
      </c>
      <c r="I427" s="19" t="e">
        <f t="shared" si="192"/>
        <v>#REF!</v>
      </c>
      <c r="J427" s="20" t="e">
        <f t="shared" si="193"/>
        <v>#REF!</v>
      </c>
      <c r="K427" s="20" t="e">
        <f t="shared" si="194"/>
        <v>#REF!</v>
      </c>
      <c r="L427" s="20" t="str">
        <f>IF(E427&gt;0,SUM(H427*100/E427)," ")</f>
        <v xml:space="preserve"> </v>
      </c>
      <c r="M427" s="135" t="str">
        <f t="shared" si="196"/>
        <v xml:space="preserve"> </v>
      </c>
    </row>
    <row r="428" spans="2:13" ht="18.75" x14ac:dyDescent="0.3">
      <c r="B428" s="15">
        <v>13460</v>
      </c>
      <c r="C428" s="23" t="s">
        <v>178</v>
      </c>
      <c r="D428" s="205"/>
      <c r="E428" s="205"/>
      <c r="F428" s="17" t="e">
        <f>SUMIF(#REF!,B428,#REF!)</f>
        <v>#REF!</v>
      </c>
      <c r="G428" s="16" t="e">
        <f>SUMIF(#REF!,B428,#REF!)</f>
        <v>#REF!</v>
      </c>
      <c r="H428" s="18" t="e">
        <f>SUMIF(#REF!,B428,#REF!)</f>
        <v>#REF!</v>
      </c>
      <c r="I428" s="19" t="e">
        <f t="shared" si="192"/>
        <v>#REF!</v>
      </c>
      <c r="J428" s="20" t="e">
        <f t="shared" si="193"/>
        <v>#REF!</v>
      </c>
      <c r="K428" s="20" t="e">
        <f t="shared" si="194"/>
        <v>#REF!</v>
      </c>
      <c r="L428" s="20" t="str">
        <f t="shared" si="195"/>
        <v xml:space="preserve"> </v>
      </c>
      <c r="M428" s="135" t="str">
        <f t="shared" si="196"/>
        <v xml:space="preserve"> </v>
      </c>
    </row>
    <row r="429" spans="2:13" ht="18.75" x14ac:dyDescent="0.3">
      <c r="B429" s="15">
        <v>13470</v>
      </c>
      <c r="C429" s="23" t="s">
        <v>137</v>
      </c>
      <c r="D429" s="205"/>
      <c r="E429" s="205"/>
      <c r="F429" s="17" t="e">
        <f>SUMIF(#REF!,B429,#REF!)</f>
        <v>#REF!</v>
      </c>
      <c r="G429" s="16" t="e">
        <f>SUMIF(#REF!,B429,#REF!)</f>
        <v>#REF!</v>
      </c>
      <c r="H429" s="18" t="e">
        <f>SUMIF(#REF!,B429,#REF!)</f>
        <v>#REF!</v>
      </c>
      <c r="I429" s="19" t="e">
        <f t="shared" si="192"/>
        <v>#REF!</v>
      </c>
      <c r="J429" s="20" t="e">
        <f t="shared" si="193"/>
        <v>#REF!</v>
      </c>
      <c r="K429" s="20" t="e">
        <f t="shared" si="194"/>
        <v>#REF!</v>
      </c>
      <c r="L429" s="20" t="str">
        <f t="shared" si="195"/>
        <v xml:space="preserve"> </v>
      </c>
      <c r="M429" s="135" t="str">
        <f t="shared" si="196"/>
        <v xml:space="preserve"> </v>
      </c>
    </row>
    <row r="430" spans="2:13" ht="18.75" x14ac:dyDescent="0.3">
      <c r="B430" s="15">
        <v>13480</v>
      </c>
      <c r="C430" s="23" t="s">
        <v>39</v>
      </c>
      <c r="D430" s="205"/>
      <c r="E430" s="205"/>
      <c r="F430" s="17" t="e">
        <f>SUMIF(#REF!,B430,#REF!)</f>
        <v>#REF!</v>
      </c>
      <c r="G430" s="16" t="e">
        <f>SUMIF(#REF!,B430,#REF!)</f>
        <v>#REF!</v>
      </c>
      <c r="H430" s="18" t="e">
        <f>SUMIF(#REF!,B430,#REF!)</f>
        <v>#REF!</v>
      </c>
      <c r="I430" s="19" t="e">
        <f t="shared" si="192"/>
        <v>#REF!</v>
      </c>
      <c r="J430" s="20" t="e">
        <f t="shared" si="193"/>
        <v>#REF!</v>
      </c>
      <c r="K430" s="20" t="e">
        <f t="shared" si="194"/>
        <v>#REF!</v>
      </c>
      <c r="L430" s="20" t="str">
        <f t="shared" si="195"/>
        <v xml:space="preserve"> </v>
      </c>
      <c r="M430" s="135" t="str">
        <f t="shared" si="196"/>
        <v xml:space="preserve"> </v>
      </c>
    </row>
    <row r="431" spans="2:13" s="12" customFormat="1" ht="18.75" x14ac:dyDescent="0.3">
      <c r="B431" s="189">
        <v>1350</v>
      </c>
      <c r="C431" s="190" t="s">
        <v>120</v>
      </c>
      <c r="D431" s="191">
        <f>SUM(D432:D436)</f>
        <v>0</v>
      </c>
      <c r="E431" s="191">
        <f t="shared" ref="E431:K431" si="197">SUM(E432:E436)</f>
        <v>0</v>
      </c>
      <c r="F431" s="191" t="e">
        <f t="shared" si="197"/>
        <v>#REF!</v>
      </c>
      <c r="G431" s="191" t="e">
        <f t="shared" si="197"/>
        <v>#REF!</v>
      </c>
      <c r="H431" s="191" t="e">
        <f t="shared" si="197"/>
        <v>#REF!</v>
      </c>
      <c r="I431" s="191" t="e">
        <f t="shared" si="197"/>
        <v>#REF!</v>
      </c>
      <c r="J431" s="191" t="e">
        <f t="shared" si="197"/>
        <v>#REF!</v>
      </c>
      <c r="K431" s="191" t="e">
        <f t="shared" si="197"/>
        <v>#REF!</v>
      </c>
      <c r="L431" s="192" t="str">
        <f t="shared" si="195"/>
        <v xml:space="preserve"> </v>
      </c>
      <c r="M431" s="193" t="str">
        <f t="shared" si="196"/>
        <v xml:space="preserve"> </v>
      </c>
    </row>
    <row r="432" spans="2:13" ht="18.75" x14ac:dyDescent="0.3">
      <c r="B432" s="15">
        <v>13501</v>
      </c>
      <c r="C432" s="24" t="s">
        <v>180</v>
      </c>
      <c r="D432" s="205"/>
      <c r="E432" s="205"/>
      <c r="F432" s="17" t="e">
        <f>SUMIF(#REF!,B432,#REF!)</f>
        <v>#REF!</v>
      </c>
      <c r="G432" s="16" t="e">
        <f>SUMIF(#REF!,B432,#REF!)</f>
        <v>#REF!</v>
      </c>
      <c r="H432" s="18" t="e">
        <f>SUMIF(#REF!,B432,#REF!)</f>
        <v>#REF!</v>
      </c>
      <c r="I432" s="19" t="e">
        <f>F432+G432+H432</f>
        <v>#REF!</v>
      </c>
      <c r="J432" s="20" t="e">
        <f>SUM(E432-F432-G432-H432)</f>
        <v>#REF!</v>
      </c>
      <c r="K432" s="20" t="e">
        <f>SUM(D432-F432-G432-H432)</f>
        <v>#REF!</v>
      </c>
      <c r="L432" s="20" t="str">
        <f t="shared" si="195"/>
        <v xml:space="preserve"> </v>
      </c>
      <c r="M432" s="135" t="str">
        <f t="shared" si="196"/>
        <v xml:space="preserve"> </v>
      </c>
    </row>
    <row r="433" spans="2:13" ht="18.75" x14ac:dyDescent="0.3">
      <c r="B433" s="15">
        <v>13503</v>
      </c>
      <c r="C433" s="24" t="s">
        <v>2</v>
      </c>
      <c r="D433" s="205"/>
      <c r="E433" s="205"/>
      <c r="F433" s="17" t="e">
        <f>SUMIF(#REF!,B433,#REF!)</f>
        <v>#REF!</v>
      </c>
      <c r="G433" s="16" t="e">
        <f>SUMIF(#REF!,B433,#REF!)</f>
        <v>#REF!</v>
      </c>
      <c r="H433" s="18" t="e">
        <f>SUMIF(#REF!,B433,#REF!)</f>
        <v>#REF!</v>
      </c>
      <c r="I433" s="19" t="e">
        <f>F433+G433+H433</f>
        <v>#REF!</v>
      </c>
      <c r="J433" s="20" t="e">
        <f>SUM(E433-F433-G433-H433)</f>
        <v>#REF!</v>
      </c>
      <c r="K433" s="20" t="e">
        <f>SUM(D433-F433-G433-H433)</f>
        <v>#REF!</v>
      </c>
      <c r="L433" s="20" t="str">
        <f t="shared" si="195"/>
        <v xml:space="preserve"> </v>
      </c>
      <c r="M433" s="135" t="str">
        <f t="shared" si="196"/>
        <v xml:space="preserve"> </v>
      </c>
    </row>
    <row r="434" spans="2:13" ht="18.75" x14ac:dyDescent="0.3">
      <c r="B434" s="15">
        <v>13504</v>
      </c>
      <c r="C434" s="24" t="s">
        <v>175</v>
      </c>
      <c r="D434" s="205"/>
      <c r="E434" s="205"/>
      <c r="F434" s="17" t="e">
        <f>SUMIF(#REF!,B434,#REF!)</f>
        <v>#REF!</v>
      </c>
      <c r="G434" s="16" t="e">
        <f>SUMIF(#REF!,B434,#REF!)</f>
        <v>#REF!</v>
      </c>
      <c r="H434" s="18" t="e">
        <f>SUMIF(#REF!,B434,#REF!)</f>
        <v>#REF!</v>
      </c>
      <c r="I434" s="19" t="e">
        <f>F434+G434+H434</f>
        <v>#REF!</v>
      </c>
      <c r="J434" s="20" t="e">
        <f>SUM(E434-F434-G434-H434)</f>
        <v>#REF!</v>
      </c>
      <c r="K434" s="20" t="e">
        <f>SUM(D434-F434-G434-H434)</f>
        <v>#REF!</v>
      </c>
      <c r="L434" s="20" t="str">
        <f t="shared" si="195"/>
        <v xml:space="preserve"> </v>
      </c>
      <c r="M434" s="135" t="str">
        <f t="shared" si="196"/>
        <v xml:space="preserve"> </v>
      </c>
    </row>
    <row r="435" spans="2:13" ht="18.75" x14ac:dyDescent="0.3">
      <c r="B435" s="15">
        <v>13505</v>
      </c>
      <c r="C435" s="24" t="s">
        <v>184</v>
      </c>
      <c r="D435" s="204"/>
      <c r="E435" s="204"/>
      <c r="F435" s="17" t="e">
        <f>SUMIF(#REF!,B435,#REF!)</f>
        <v>#REF!</v>
      </c>
      <c r="G435" s="16" t="e">
        <f>SUMIF(#REF!,B435,#REF!)</f>
        <v>#REF!</v>
      </c>
      <c r="H435" s="18" t="e">
        <f>SUMIF(#REF!,B435,#REF!)</f>
        <v>#REF!</v>
      </c>
      <c r="I435" s="19" t="e">
        <f>F435+G435+H435</f>
        <v>#REF!</v>
      </c>
      <c r="J435" s="20" t="e">
        <f>SUM(E435-F435-G435-H435)</f>
        <v>#REF!</v>
      </c>
      <c r="K435" s="20" t="e">
        <f>SUM(D435-F435-G435-H435)</f>
        <v>#REF!</v>
      </c>
      <c r="L435" s="20" t="str">
        <f>IF(E435&gt;0,SUM(H435*100/E435)," ")</f>
        <v xml:space="preserve"> </v>
      </c>
      <c r="M435" s="135" t="str">
        <f t="shared" si="196"/>
        <v xml:space="preserve"> </v>
      </c>
    </row>
    <row r="436" spans="2:13" ht="18.75" x14ac:dyDescent="0.3">
      <c r="B436" s="15">
        <v>13509</v>
      </c>
      <c r="C436" s="24" t="s">
        <v>138</v>
      </c>
      <c r="D436" s="204"/>
      <c r="E436" s="204"/>
      <c r="F436" s="17" t="e">
        <f>SUMIF(#REF!,B436,#REF!)</f>
        <v>#REF!</v>
      </c>
      <c r="G436" s="16" t="e">
        <f>SUMIF(#REF!,B436,#REF!)</f>
        <v>#REF!</v>
      </c>
      <c r="H436" s="18" t="e">
        <f>SUMIF(#REF!,B436,#REF!)</f>
        <v>#REF!</v>
      </c>
      <c r="I436" s="19" t="e">
        <f>F436+G436+H436</f>
        <v>#REF!</v>
      </c>
      <c r="J436" s="20" t="e">
        <f>SUM(E436-F436-G436-H436)</f>
        <v>#REF!</v>
      </c>
      <c r="K436" s="20" t="e">
        <f>SUM(D436-F436-G436-H436)</f>
        <v>#REF!</v>
      </c>
      <c r="L436" s="20" t="str">
        <f t="shared" si="195"/>
        <v xml:space="preserve"> </v>
      </c>
      <c r="M436" s="135" t="str">
        <f t="shared" si="196"/>
        <v xml:space="preserve"> </v>
      </c>
    </row>
    <row r="437" spans="2:13" s="12" customFormat="1" ht="18.75" x14ac:dyDescent="0.3">
      <c r="B437" s="189">
        <v>1360</v>
      </c>
      <c r="C437" s="190" t="s">
        <v>121</v>
      </c>
      <c r="D437" s="191">
        <f>SUM(D438:D442)</f>
        <v>0</v>
      </c>
      <c r="E437" s="191">
        <f>SUM(E438:E442)</f>
        <v>0</v>
      </c>
      <c r="F437" s="191" t="e">
        <f t="shared" ref="F437:K437" si="198">SUM(F438:F442)</f>
        <v>#REF!</v>
      </c>
      <c r="G437" s="191" t="e">
        <f t="shared" si="198"/>
        <v>#REF!</v>
      </c>
      <c r="H437" s="191" t="e">
        <f t="shared" si="198"/>
        <v>#REF!</v>
      </c>
      <c r="I437" s="191" t="e">
        <f t="shared" si="198"/>
        <v>#REF!</v>
      </c>
      <c r="J437" s="191" t="e">
        <f t="shared" si="198"/>
        <v>#REF!</v>
      </c>
      <c r="K437" s="191" t="e">
        <f t="shared" si="198"/>
        <v>#REF!</v>
      </c>
      <c r="L437" s="192" t="str">
        <f t="shared" si="195"/>
        <v xml:space="preserve"> </v>
      </c>
      <c r="M437" s="193" t="str">
        <f t="shared" si="196"/>
        <v xml:space="preserve"> </v>
      </c>
    </row>
    <row r="438" spans="2:13" ht="18.75" x14ac:dyDescent="0.3">
      <c r="B438" s="15">
        <v>13610</v>
      </c>
      <c r="C438" s="24" t="s">
        <v>7</v>
      </c>
      <c r="D438" s="205"/>
      <c r="E438" s="205"/>
      <c r="F438" s="17" t="e">
        <f>SUMIF(#REF!,B438,#REF!)</f>
        <v>#REF!</v>
      </c>
      <c r="G438" s="16" t="e">
        <f>SUMIF(#REF!,B438,#REF!)</f>
        <v>#REF!</v>
      </c>
      <c r="H438" s="18" t="e">
        <f>SUMIF(#REF!,B438,#REF!)</f>
        <v>#REF!</v>
      </c>
      <c r="I438" s="19" t="e">
        <f>F438+G438+H438</f>
        <v>#REF!</v>
      </c>
      <c r="J438" s="20" t="e">
        <f>SUM(E438-F438-G438-H438)</f>
        <v>#REF!</v>
      </c>
      <c r="K438" s="20" t="e">
        <f>SUM(D438-F438-G438-H438)</f>
        <v>#REF!</v>
      </c>
      <c r="L438" s="20" t="str">
        <f t="shared" si="195"/>
        <v xml:space="preserve"> </v>
      </c>
      <c r="M438" s="135" t="str">
        <f t="shared" si="196"/>
        <v xml:space="preserve"> </v>
      </c>
    </row>
    <row r="439" spans="2:13" ht="18.75" x14ac:dyDescent="0.3">
      <c r="B439" s="15">
        <v>13620</v>
      </c>
      <c r="C439" s="24" t="s">
        <v>177</v>
      </c>
      <c r="D439" s="204"/>
      <c r="E439" s="204"/>
      <c r="F439" s="17" t="e">
        <f>SUMIF(#REF!,B439,#REF!)</f>
        <v>#REF!</v>
      </c>
      <c r="G439" s="16" t="e">
        <f>SUMIF(#REF!,B439,#REF!)</f>
        <v>#REF!</v>
      </c>
      <c r="H439" s="18" t="e">
        <f>SUMIF(#REF!,B439,#REF!)</f>
        <v>#REF!</v>
      </c>
      <c r="I439" s="19" t="e">
        <f>F439+G439+H439</f>
        <v>#REF!</v>
      </c>
      <c r="J439" s="20" t="e">
        <f>SUM(E439-F439-G439-H439)</f>
        <v>#REF!</v>
      </c>
      <c r="K439" s="20" t="e">
        <f>SUM(D439-F439-G439-H439)</f>
        <v>#REF!</v>
      </c>
      <c r="L439" s="20" t="str">
        <f t="shared" si="195"/>
        <v xml:space="preserve"> </v>
      </c>
      <c r="M439" s="135" t="str">
        <f t="shared" si="196"/>
        <v xml:space="preserve"> </v>
      </c>
    </row>
    <row r="440" spans="2:13" ht="18.75" x14ac:dyDescent="0.3">
      <c r="B440" s="15">
        <v>13640</v>
      </c>
      <c r="C440" s="24" t="s">
        <v>19</v>
      </c>
      <c r="D440" s="204"/>
      <c r="E440" s="204"/>
      <c r="F440" s="17" t="e">
        <f>SUMIF(#REF!,B440,#REF!)</f>
        <v>#REF!</v>
      </c>
      <c r="G440" s="16" t="e">
        <f>SUMIF(#REF!,B440,#REF!)</f>
        <v>#REF!</v>
      </c>
      <c r="H440" s="18" t="e">
        <f>SUMIF(#REF!,B440,#REF!)</f>
        <v>#REF!</v>
      </c>
      <c r="I440" s="19" t="e">
        <f>F440+G440+H440</f>
        <v>#REF!</v>
      </c>
      <c r="J440" s="20" t="e">
        <f>SUM(E440-F440-G440-H440)</f>
        <v>#REF!</v>
      </c>
      <c r="K440" s="20" t="e">
        <f>SUM(D440-F440-G440-H440)</f>
        <v>#REF!</v>
      </c>
      <c r="L440" s="20" t="str">
        <f t="shared" si="195"/>
        <v xml:space="preserve"> </v>
      </c>
      <c r="M440" s="135" t="str">
        <f t="shared" si="196"/>
        <v xml:space="preserve"> </v>
      </c>
    </row>
    <row r="441" spans="2:13" ht="18.75" x14ac:dyDescent="0.3">
      <c r="B441" s="15">
        <v>13650</v>
      </c>
      <c r="C441" s="24" t="s">
        <v>28</v>
      </c>
      <c r="D441" s="204"/>
      <c r="E441" s="204"/>
      <c r="F441" s="17" t="e">
        <f>SUMIF(#REF!,B441,#REF!)</f>
        <v>#REF!</v>
      </c>
      <c r="G441" s="16" t="e">
        <f>SUMIF(#REF!,B441,#REF!)</f>
        <v>#REF!</v>
      </c>
      <c r="H441" s="18" t="e">
        <f>SUMIF(#REF!,B441,#REF!)</f>
        <v>#REF!</v>
      </c>
      <c r="I441" s="19" t="e">
        <f>F441+G441+H441</f>
        <v>#REF!</v>
      </c>
      <c r="J441" s="20" t="e">
        <f>SUM(E441-F441-G441-H441)</f>
        <v>#REF!</v>
      </c>
      <c r="K441" s="20" t="e">
        <f>SUM(D441-F441-G441-H441)</f>
        <v>#REF!</v>
      </c>
      <c r="L441" s="20" t="str">
        <f>IF(E441&gt;0,SUM(H441*100/E441)," ")</f>
        <v xml:space="preserve"> </v>
      </c>
      <c r="M441" s="135" t="str">
        <f>IF(D441&gt;0,SUM(H441*100/D441)," ")</f>
        <v xml:space="preserve"> </v>
      </c>
    </row>
    <row r="442" spans="2:13" ht="18.75" x14ac:dyDescent="0.3">
      <c r="B442" s="15">
        <v>13660</v>
      </c>
      <c r="C442" s="24" t="s">
        <v>16</v>
      </c>
      <c r="D442" s="66"/>
      <c r="E442" s="204"/>
      <c r="F442" s="17" t="e">
        <f>SUMIF(#REF!,B442,#REF!)</f>
        <v>#REF!</v>
      </c>
      <c r="G442" s="16" t="e">
        <f>SUMIF(#REF!,B442,#REF!)</f>
        <v>#REF!</v>
      </c>
      <c r="H442" s="18" t="e">
        <f>SUMIF(#REF!,B442,#REF!)</f>
        <v>#REF!</v>
      </c>
      <c r="I442" s="19" t="e">
        <f>F442+G442+H442</f>
        <v>#REF!</v>
      </c>
      <c r="J442" s="20" t="e">
        <f>SUM(E442-F442-G442-H442)</f>
        <v>#REF!</v>
      </c>
      <c r="K442" s="20" t="e">
        <f>SUM(D442-F442-G442-H442)</f>
        <v>#REF!</v>
      </c>
      <c r="L442" s="20" t="str">
        <f t="shared" si="195"/>
        <v xml:space="preserve"> </v>
      </c>
      <c r="M442" s="135" t="str">
        <f t="shared" si="196"/>
        <v xml:space="preserve"> </v>
      </c>
    </row>
    <row r="443" spans="2:13" s="12" customFormat="1" ht="18.75" x14ac:dyDescent="0.3">
      <c r="B443" s="189">
        <v>1370</v>
      </c>
      <c r="C443" s="190" t="s">
        <v>122</v>
      </c>
      <c r="D443" s="191">
        <f>SUM(D444:D445)</f>
        <v>0</v>
      </c>
      <c r="E443" s="191">
        <f>SUM(E444:E445)</f>
        <v>0</v>
      </c>
      <c r="F443" s="191" t="e">
        <f t="shared" ref="F443:K443" si="199">SUM(F444:F445)</f>
        <v>#REF!</v>
      </c>
      <c r="G443" s="191" t="e">
        <f t="shared" si="199"/>
        <v>#REF!</v>
      </c>
      <c r="H443" s="191" t="e">
        <f t="shared" si="199"/>
        <v>#REF!</v>
      </c>
      <c r="I443" s="191" t="e">
        <f t="shared" si="199"/>
        <v>#REF!</v>
      </c>
      <c r="J443" s="191" t="e">
        <f t="shared" si="199"/>
        <v>#REF!</v>
      </c>
      <c r="K443" s="191" t="e">
        <f t="shared" si="199"/>
        <v>#REF!</v>
      </c>
      <c r="L443" s="192" t="str">
        <f t="shared" si="195"/>
        <v xml:space="preserve"> </v>
      </c>
      <c r="M443" s="193" t="str">
        <f t="shared" si="196"/>
        <v xml:space="preserve"> </v>
      </c>
    </row>
    <row r="444" spans="2:13" ht="18.75" x14ac:dyDescent="0.3">
      <c r="B444" s="15">
        <v>13780</v>
      </c>
      <c r="C444" s="24" t="s">
        <v>0</v>
      </c>
      <c r="D444" s="66"/>
      <c r="E444" s="204"/>
      <c r="F444" s="17" t="e">
        <f>SUMIF(#REF!,B444,#REF!)</f>
        <v>#REF!</v>
      </c>
      <c r="G444" s="16" t="e">
        <f>SUMIF(#REF!,B444,#REF!)</f>
        <v>#REF!</v>
      </c>
      <c r="H444" s="18" t="e">
        <f>SUMIF(#REF!,B444,#REF!)</f>
        <v>#REF!</v>
      </c>
      <c r="I444" s="19" t="e">
        <f>F444+G444+H444</f>
        <v>#REF!</v>
      </c>
      <c r="J444" s="20" t="e">
        <f>SUM(E444-F444-G444-H444)</f>
        <v>#REF!</v>
      </c>
      <c r="K444" s="20" t="e">
        <f>SUM(D444-F444-G444-H444)</f>
        <v>#REF!</v>
      </c>
      <c r="L444" s="20" t="str">
        <f t="shared" si="195"/>
        <v xml:space="preserve"> </v>
      </c>
      <c r="M444" s="135" t="str">
        <f t="shared" si="196"/>
        <v xml:space="preserve"> </v>
      </c>
    </row>
    <row r="445" spans="2:13" ht="18.75" x14ac:dyDescent="0.3">
      <c r="B445" s="15">
        <v>13790</v>
      </c>
      <c r="C445" s="24" t="s">
        <v>32</v>
      </c>
      <c r="D445" s="66"/>
      <c r="E445" s="204"/>
      <c r="F445" s="17" t="e">
        <f>SUMIF(#REF!,B445,#REF!)</f>
        <v>#REF!</v>
      </c>
      <c r="G445" s="16" t="e">
        <f>SUMIF(#REF!,B445,#REF!)</f>
        <v>#REF!</v>
      </c>
      <c r="H445" s="18" t="e">
        <f>SUMIF(#REF!,B445,#REF!)</f>
        <v>#REF!</v>
      </c>
      <c r="I445" s="19" t="e">
        <f>F445+G445+H445</f>
        <v>#REF!</v>
      </c>
      <c r="J445" s="20" t="e">
        <f>SUM(E445-F445-G445-H445)</f>
        <v>#REF!</v>
      </c>
      <c r="K445" s="20" t="e">
        <f>SUM(D445-F445-G445-H445)</f>
        <v>#REF!</v>
      </c>
      <c r="L445" s="20" t="str">
        <f t="shared" si="195"/>
        <v xml:space="preserve"> </v>
      </c>
      <c r="M445" s="135" t="str">
        <f t="shared" si="196"/>
        <v xml:space="preserve"> </v>
      </c>
    </row>
    <row r="446" spans="2:13" s="12" customFormat="1" ht="18.75" x14ac:dyDescent="0.3">
      <c r="B446" s="189">
        <v>1380</v>
      </c>
      <c r="C446" s="190" t="s">
        <v>123</v>
      </c>
      <c r="D446" s="191">
        <f>SUM(D447:D447)</f>
        <v>0</v>
      </c>
      <c r="E446" s="191">
        <f>SUM(E447:E447)</f>
        <v>0</v>
      </c>
      <c r="F446" s="191" t="e">
        <f t="shared" ref="F446:K446" si="200">SUM(F447:F447)</f>
        <v>#REF!</v>
      </c>
      <c r="G446" s="191" t="e">
        <f t="shared" si="200"/>
        <v>#REF!</v>
      </c>
      <c r="H446" s="191" t="e">
        <f t="shared" si="200"/>
        <v>#REF!</v>
      </c>
      <c r="I446" s="191" t="e">
        <f t="shared" si="200"/>
        <v>#REF!</v>
      </c>
      <c r="J446" s="191" t="e">
        <f t="shared" si="200"/>
        <v>#REF!</v>
      </c>
      <c r="K446" s="191" t="e">
        <f t="shared" si="200"/>
        <v>#REF!</v>
      </c>
      <c r="L446" s="192" t="str">
        <f t="shared" si="195"/>
        <v xml:space="preserve"> </v>
      </c>
      <c r="M446" s="193" t="str">
        <f t="shared" si="196"/>
        <v xml:space="preserve"> </v>
      </c>
    </row>
    <row r="447" spans="2:13" ht="18.75" x14ac:dyDescent="0.3">
      <c r="B447" s="15">
        <v>13851</v>
      </c>
      <c r="C447" s="24" t="s">
        <v>83</v>
      </c>
      <c r="D447" s="66"/>
      <c r="E447" s="204"/>
      <c r="F447" s="17" t="e">
        <f>SUMIF(#REF!,B447,#REF!)</f>
        <v>#REF!</v>
      </c>
      <c r="G447" s="16" t="e">
        <f>SUMIF(#REF!,B447,#REF!)</f>
        <v>#REF!</v>
      </c>
      <c r="H447" s="18" t="e">
        <f>SUMIF(#REF!,B447,#REF!)</f>
        <v>#REF!</v>
      </c>
      <c r="I447" s="19" t="e">
        <f>F447+G447+H447</f>
        <v>#REF!</v>
      </c>
      <c r="J447" s="20" t="e">
        <f>SUM(E447-F447-G447-H447)</f>
        <v>#REF!</v>
      </c>
      <c r="K447" s="20" t="e">
        <f>SUM(D447-F447-G447-H447)</f>
        <v>#REF!</v>
      </c>
      <c r="L447" s="20" t="str">
        <f t="shared" si="195"/>
        <v xml:space="preserve"> </v>
      </c>
      <c r="M447" s="135" t="str">
        <f t="shared" si="196"/>
        <v xml:space="preserve"> </v>
      </c>
    </row>
    <row r="448" spans="2:13" ht="18.75" x14ac:dyDescent="0.3">
      <c r="B448" s="189">
        <v>1390</v>
      </c>
      <c r="C448" s="190" t="s">
        <v>127</v>
      </c>
      <c r="D448" s="191">
        <f>SUM(D449:D449)</f>
        <v>0</v>
      </c>
      <c r="E448" s="191">
        <f>SUM(E449:E449)</f>
        <v>0</v>
      </c>
      <c r="F448" s="191" t="e">
        <f t="shared" ref="F448:K448" si="201">SUM(F449:F449)</f>
        <v>#REF!</v>
      </c>
      <c r="G448" s="191" t="e">
        <f t="shared" si="201"/>
        <v>#REF!</v>
      </c>
      <c r="H448" s="191" t="e">
        <f t="shared" si="201"/>
        <v>#REF!</v>
      </c>
      <c r="I448" s="191" t="e">
        <f t="shared" si="201"/>
        <v>#REF!</v>
      </c>
      <c r="J448" s="191" t="e">
        <f t="shared" si="201"/>
        <v>#REF!</v>
      </c>
      <c r="K448" s="191" t="e">
        <f t="shared" si="201"/>
        <v>#REF!</v>
      </c>
      <c r="L448" s="192" t="str">
        <f t="shared" si="195"/>
        <v xml:space="preserve"> </v>
      </c>
      <c r="M448" s="193" t="str">
        <f t="shared" ref="M448:M454" si="202">IF(D448&gt;0,SUM(H448*100/D448)," ")</f>
        <v xml:space="preserve"> </v>
      </c>
    </row>
    <row r="449" spans="2:13" ht="18.75" x14ac:dyDescent="0.3">
      <c r="B449" s="15">
        <v>13918</v>
      </c>
      <c r="C449" s="24" t="s">
        <v>128</v>
      </c>
      <c r="D449" s="66"/>
      <c r="E449" s="204"/>
      <c r="F449" s="17" t="e">
        <f>SUMIF(#REF!,B449,#REF!)</f>
        <v>#REF!</v>
      </c>
      <c r="G449" s="16" t="e">
        <f>SUMIF(#REF!,B449,#REF!)</f>
        <v>#REF!</v>
      </c>
      <c r="H449" s="18" t="e">
        <f>SUMIF(#REF!,B449,#REF!)</f>
        <v>#REF!</v>
      </c>
      <c r="I449" s="19" t="e">
        <f>F449+G449+H449</f>
        <v>#REF!</v>
      </c>
      <c r="J449" s="20" t="e">
        <f>SUM(E449-F449-G449-H449)</f>
        <v>#REF!</v>
      </c>
      <c r="K449" s="20" t="e">
        <f>SUM(D449-F449-G449-H449)</f>
        <v>#REF!</v>
      </c>
      <c r="L449" s="20" t="str">
        <f t="shared" si="195"/>
        <v xml:space="preserve"> </v>
      </c>
      <c r="M449" s="135" t="str">
        <f t="shared" si="202"/>
        <v xml:space="preserve"> </v>
      </c>
    </row>
    <row r="450" spans="2:13" ht="18.75" x14ac:dyDescent="0.3">
      <c r="B450" s="189">
        <v>1395</v>
      </c>
      <c r="C450" s="190" t="s">
        <v>129</v>
      </c>
      <c r="D450" s="191">
        <f>SUM(D451:D454)</f>
        <v>0</v>
      </c>
      <c r="E450" s="191">
        <f>SUM(E451:E454)</f>
        <v>0</v>
      </c>
      <c r="F450" s="191" t="e">
        <f t="shared" ref="F450:K450" si="203">SUM(F451:F454)</f>
        <v>#REF!</v>
      </c>
      <c r="G450" s="191" t="e">
        <f t="shared" si="203"/>
        <v>#REF!</v>
      </c>
      <c r="H450" s="191" t="e">
        <f t="shared" si="203"/>
        <v>#REF!</v>
      </c>
      <c r="I450" s="191" t="e">
        <f t="shared" si="203"/>
        <v>#REF!</v>
      </c>
      <c r="J450" s="191" t="e">
        <f t="shared" si="203"/>
        <v>#REF!</v>
      </c>
      <c r="K450" s="191" t="e">
        <f t="shared" si="203"/>
        <v>#REF!</v>
      </c>
      <c r="L450" s="192" t="str">
        <f t="shared" si="195"/>
        <v xml:space="preserve"> </v>
      </c>
      <c r="M450" s="193" t="str">
        <f t="shared" si="202"/>
        <v xml:space="preserve"> </v>
      </c>
    </row>
    <row r="451" spans="2:13" ht="18.75" x14ac:dyDescent="0.3">
      <c r="B451" s="15">
        <v>13950</v>
      </c>
      <c r="C451" s="24" t="s">
        <v>3</v>
      </c>
      <c r="D451" s="66"/>
      <c r="E451" s="204"/>
      <c r="F451" s="17" t="e">
        <f>SUMIF(#REF!,B451,#REF!)</f>
        <v>#REF!</v>
      </c>
      <c r="G451" s="16" t="e">
        <f>SUMIF(#REF!,B451,#REF!)</f>
        <v>#REF!</v>
      </c>
      <c r="H451" s="18" t="e">
        <f>SUMIF(#REF!,B451,#REF!)</f>
        <v>#REF!</v>
      </c>
      <c r="I451" s="19" t="e">
        <f>F451+G451+H451</f>
        <v>#REF!</v>
      </c>
      <c r="J451" s="20" t="e">
        <f>SUM(E451-F451-G451-H451)</f>
        <v>#REF!</v>
      </c>
      <c r="K451" s="20" t="e">
        <f>SUM(D451-F451-G451-H451)</f>
        <v>#REF!</v>
      </c>
      <c r="L451" s="20" t="str">
        <f t="shared" si="195"/>
        <v xml:space="preserve"> </v>
      </c>
      <c r="M451" s="135" t="str">
        <f t="shared" si="202"/>
        <v xml:space="preserve"> </v>
      </c>
    </row>
    <row r="452" spans="2:13" ht="18.75" x14ac:dyDescent="0.3">
      <c r="B452" s="15">
        <v>13951</v>
      </c>
      <c r="C452" s="24" t="s">
        <v>8</v>
      </c>
      <c r="D452" s="204"/>
      <c r="E452" s="204"/>
      <c r="F452" s="17" t="e">
        <f>SUMIF(#REF!,B452,#REF!)</f>
        <v>#REF!</v>
      </c>
      <c r="G452" s="16" t="e">
        <f>SUMIF(#REF!,B452,#REF!)</f>
        <v>#REF!</v>
      </c>
      <c r="H452" s="18" t="e">
        <f>SUMIF(#REF!,B452,#REF!)</f>
        <v>#REF!</v>
      </c>
      <c r="I452" s="19" t="e">
        <f>F452+G452+H452</f>
        <v>#REF!</v>
      </c>
      <c r="J452" s="20" t="e">
        <f>SUM(E452-F452-G452-H452)</f>
        <v>#REF!</v>
      </c>
      <c r="K452" s="20" t="e">
        <f>SUM(D452-F452-G452-H452)</f>
        <v>#REF!</v>
      </c>
      <c r="L452" s="20" t="str">
        <f>IF(E452&gt;0,SUM(H452*100/E452)," ")</f>
        <v xml:space="preserve"> </v>
      </c>
      <c r="M452" s="135" t="str">
        <f t="shared" si="202"/>
        <v xml:space="preserve"> </v>
      </c>
    </row>
    <row r="453" spans="2:13" ht="18.75" x14ac:dyDescent="0.3">
      <c r="B453" s="15">
        <v>13952</v>
      </c>
      <c r="C453" s="24" t="s">
        <v>192</v>
      </c>
      <c r="D453" s="204"/>
      <c r="E453" s="204"/>
      <c r="F453" s="17" t="e">
        <f>SUMIF(#REF!,B453,#REF!)</f>
        <v>#REF!</v>
      </c>
      <c r="G453" s="16" t="e">
        <f>SUMIF(#REF!,B453,#REF!)</f>
        <v>#REF!</v>
      </c>
      <c r="H453" s="18" t="e">
        <f>SUMIF(#REF!,B453,#REF!)</f>
        <v>#REF!</v>
      </c>
      <c r="I453" s="19" t="e">
        <f>F453+G453+H453</f>
        <v>#REF!</v>
      </c>
      <c r="J453" s="20" t="e">
        <f>SUM(E453-F453-G453-H453)</f>
        <v>#REF!</v>
      </c>
      <c r="K453" s="20" t="e">
        <f>SUM(D453-F453-G453-H453)</f>
        <v>#REF!</v>
      </c>
      <c r="L453" s="20" t="str">
        <f>IF(E453&gt;0,SUM(H453*100/E453)," ")</f>
        <v xml:space="preserve"> </v>
      </c>
      <c r="M453" s="135" t="str">
        <f>IF(D453&gt;0,SUM(H453*100/D453)," ")</f>
        <v xml:space="preserve"> </v>
      </c>
    </row>
    <row r="454" spans="2:13" ht="18.75" x14ac:dyDescent="0.3">
      <c r="B454" s="15">
        <v>13953</v>
      </c>
      <c r="C454" s="24" t="s">
        <v>130</v>
      </c>
      <c r="D454" s="205"/>
      <c r="E454" s="205"/>
      <c r="F454" s="17" t="e">
        <f>SUMIF(#REF!,B454,#REF!)</f>
        <v>#REF!</v>
      </c>
      <c r="G454" s="16" t="e">
        <f>SUMIF(#REF!,B454,#REF!)</f>
        <v>#REF!</v>
      </c>
      <c r="H454" s="18" t="e">
        <f>SUMIF(#REF!,B454,#REF!)</f>
        <v>#REF!</v>
      </c>
      <c r="I454" s="19" t="e">
        <f>F454+G454+H454</f>
        <v>#REF!</v>
      </c>
      <c r="J454" s="20" t="e">
        <f>SUM(E454-F454-G454-H454)</f>
        <v>#REF!</v>
      </c>
      <c r="K454" s="20" t="e">
        <f>SUM(D454-F454-G454-H454)</f>
        <v>#REF!</v>
      </c>
      <c r="L454" s="20" t="str">
        <f t="shared" si="195"/>
        <v xml:space="preserve"> </v>
      </c>
      <c r="M454" s="135" t="str">
        <f t="shared" si="202"/>
        <v xml:space="preserve"> </v>
      </c>
    </row>
    <row r="455" spans="2:13" s="12" customFormat="1" ht="18.75" x14ac:dyDescent="0.3">
      <c r="B455" s="189">
        <v>1400</v>
      </c>
      <c r="C455" s="190" t="s">
        <v>124</v>
      </c>
      <c r="D455" s="191">
        <f>SUM(D456:D459)</f>
        <v>0</v>
      </c>
      <c r="E455" s="191">
        <f>SUM(E456:E459)</f>
        <v>0</v>
      </c>
      <c r="F455" s="191" t="e">
        <f t="shared" ref="F455:K455" si="204">SUM(F456:F459)</f>
        <v>#REF!</v>
      </c>
      <c r="G455" s="191" t="e">
        <f t="shared" si="204"/>
        <v>#REF!</v>
      </c>
      <c r="H455" s="191" t="e">
        <f t="shared" si="204"/>
        <v>#REF!</v>
      </c>
      <c r="I455" s="191" t="e">
        <f t="shared" si="204"/>
        <v>#REF!</v>
      </c>
      <c r="J455" s="191" t="e">
        <f t="shared" si="204"/>
        <v>#REF!</v>
      </c>
      <c r="K455" s="191" t="e">
        <f t="shared" si="204"/>
        <v>#REF!</v>
      </c>
      <c r="L455" s="192" t="str">
        <f t="shared" si="195"/>
        <v xml:space="preserve"> </v>
      </c>
      <c r="M455" s="193" t="str">
        <f t="shared" ref="M455:M460" si="205">IF(D455&gt;0,SUM(H455*100/D455)," ")</f>
        <v xml:space="preserve"> </v>
      </c>
    </row>
    <row r="456" spans="2:13" ht="18.75" x14ac:dyDescent="0.3">
      <c r="B456" s="15">
        <v>14010</v>
      </c>
      <c r="C456" s="24" t="s">
        <v>9</v>
      </c>
      <c r="D456" s="66"/>
      <c r="E456" s="204"/>
      <c r="F456" s="17" t="e">
        <f>SUMIF(#REF!,B456,#REF!)</f>
        <v>#REF!</v>
      </c>
      <c r="G456" s="16" t="e">
        <f>SUMIF(#REF!,B456,#REF!)</f>
        <v>#REF!</v>
      </c>
      <c r="H456" s="18" t="e">
        <f>SUMIF(#REF!,B456,#REF!)</f>
        <v>#REF!</v>
      </c>
      <c r="I456" s="19" t="e">
        <f>F456+G456+H456</f>
        <v>#REF!</v>
      </c>
      <c r="J456" s="20" t="e">
        <f>SUM(E456-F456-G456-H456)</f>
        <v>#REF!</v>
      </c>
      <c r="K456" s="20" t="e">
        <f>SUM(D456-F456-G456-H456)</f>
        <v>#REF!</v>
      </c>
      <c r="L456" s="20" t="str">
        <f t="shared" si="195"/>
        <v xml:space="preserve"> </v>
      </c>
      <c r="M456" s="135" t="str">
        <f t="shared" si="205"/>
        <v xml:space="preserve"> </v>
      </c>
    </row>
    <row r="457" spans="2:13" ht="18.75" x14ac:dyDescent="0.3">
      <c r="B457" s="15">
        <v>14020</v>
      </c>
      <c r="C457" s="24" t="s">
        <v>135</v>
      </c>
      <c r="D457" s="66"/>
      <c r="E457" s="204"/>
      <c r="F457" s="17" t="e">
        <f>SUMIF(#REF!,B457,#REF!)</f>
        <v>#REF!</v>
      </c>
      <c r="G457" s="16" t="e">
        <f>SUMIF(#REF!,B457,#REF!)</f>
        <v>#REF!</v>
      </c>
      <c r="H457" s="18" t="e">
        <f>SUMIF(#REF!,B457,#REF!)</f>
        <v>#REF!</v>
      </c>
      <c r="I457" s="19" t="e">
        <f>F457+G457+H457</f>
        <v>#REF!</v>
      </c>
      <c r="J457" s="20" t="e">
        <f>SUM(E457-F457-G457-H457)</f>
        <v>#REF!</v>
      </c>
      <c r="K457" s="20" t="e">
        <f>SUM(D457-F457-G457-H457)</f>
        <v>#REF!</v>
      </c>
      <c r="L457" s="20" t="str">
        <f t="shared" ref="L457:L474" si="206">IF(E457&gt;0,SUM(H457*100/E457)," ")</f>
        <v xml:space="preserve"> </v>
      </c>
      <c r="M457" s="135" t="str">
        <f t="shared" si="205"/>
        <v xml:space="preserve"> </v>
      </c>
    </row>
    <row r="458" spans="2:13" ht="18.75" x14ac:dyDescent="0.3">
      <c r="B458" s="21">
        <v>14040</v>
      </c>
      <c r="C458" s="205" t="s">
        <v>40</v>
      </c>
      <c r="D458" s="204"/>
      <c r="E458" s="204"/>
      <c r="F458" s="17" t="e">
        <f>SUMIF(#REF!,B458,#REF!)</f>
        <v>#REF!</v>
      </c>
      <c r="G458" s="16" t="e">
        <f>SUMIF(#REF!,B458,#REF!)</f>
        <v>#REF!</v>
      </c>
      <c r="H458" s="18" t="e">
        <f>SUMIF(#REF!,B458,#REF!)</f>
        <v>#REF!</v>
      </c>
      <c r="I458" s="19" t="e">
        <f>F458+G458+H458</f>
        <v>#REF!</v>
      </c>
      <c r="J458" s="20" t="e">
        <f>SUM(E458-F458-G458-H458)</f>
        <v>#REF!</v>
      </c>
      <c r="K458" s="20" t="e">
        <f>SUM(D458-F458-G458-H458)</f>
        <v>#REF!</v>
      </c>
      <c r="L458" s="20" t="str">
        <f>IF(E458&gt;0,SUM(H458*100/E458)," ")</f>
        <v xml:space="preserve"> </v>
      </c>
      <c r="M458" s="135" t="str">
        <f t="shared" si="205"/>
        <v xml:space="preserve"> </v>
      </c>
    </row>
    <row r="459" spans="2:13" ht="18.75" x14ac:dyDescent="0.3">
      <c r="B459" s="15">
        <v>14050</v>
      </c>
      <c r="C459" s="24" t="s">
        <v>190</v>
      </c>
      <c r="D459" s="66"/>
      <c r="E459" s="204"/>
      <c r="F459" s="17" t="e">
        <f>SUMIF(#REF!,B459,#REF!)</f>
        <v>#REF!</v>
      </c>
      <c r="G459" s="16" t="e">
        <f>SUMIF(#REF!,B459,#REF!)</f>
        <v>#REF!</v>
      </c>
      <c r="H459" s="18" t="e">
        <f>SUMIF(#REF!,B459,#REF!)</f>
        <v>#REF!</v>
      </c>
      <c r="I459" s="19" t="e">
        <f>F459+G459+H459</f>
        <v>#REF!</v>
      </c>
      <c r="J459" s="20" t="e">
        <f>SUM(E459-F459-G459-H459)</f>
        <v>#REF!</v>
      </c>
      <c r="K459" s="20" t="e">
        <f>SUM(D459-F459-G459-H459)</f>
        <v>#REF!</v>
      </c>
      <c r="L459" s="20" t="str">
        <f t="shared" si="206"/>
        <v xml:space="preserve"> </v>
      </c>
      <c r="M459" s="135" t="str">
        <f t="shared" si="205"/>
        <v xml:space="preserve"> </v>
      </c>
    </row>
    <row r="460" spans="2:13" s="12" customFormat="1" ht="18.75" x14ac:dyDescent="0.3">
      <c r="B460" s="189">
        <v>1410</v>
      </c>
      <c r="C460" s="190" t="s">
        <v>125</v>
      </c>
      <c r="D460" s="191">
        <f>SUM(D461:D464)</f>
        <v>0</v>
      </c>
      <c r="E460" s="191">
        <f>SUM(E461:E464)</f>
        <v>0</v>
      </c>
      <c r="F460" s="191" t="e">
        <f t="shared" ref="F460:K460" si="207">SUM(F461:F464)</f>
        <v>#REF!</v>
      </c>
      <c r="G460" s="191" t="e">
        <f t="shared" si="207"/>
        <v>#REF!</v>
      </c>
      <c r="H460" s="191" t="e">
        <f t="shared" si="207"/>
        <v>#REF!</v>
      </c>
      <c r="I460" s="191" t="e">
        <f t="shared" si="207"/>
        <v>#REF!</v>
      </c>
      <c r="J460" s="191" t="e">
        <f t="shared" si="207"/>
        <v>#REF!</v>
      </c>
      <c r="K460" s="191" t="e">
        <f t="shared" si="207"/>
        <v>#REF!</v>
      </c>
      <c r="L460" s="192" t="str">
        <f t="shared" si="206"/>
        <v xml:space="preserve"> </v>
      </c>
      <c r="M460" s="193" t="str">
        <f t="shared" si="205"/>
        <v xml:space="preserve"> </v>
      </c>
    </row>
    <row r="461" spans="2:13" ht="18.75" x14ac:dyDescent="0.3">
      <c r="B461" s="15">
        <v>14110</v>
      </c>
      <c r="C461" s="22" t="s">
        <v>30</v>
      </c>
      <c r="D461" s="205"/>
      <c r="E461" s="205"/>
      <c r="F461" s="17" t="e">
        <f>SUMIF(#REF!,B461,#REF!)</f>
        <v>#REF!</v>
      </c>
      <c r="G461" s="16" t="e">
        <f>SUMIF(#REF!,B461,#REF!)</f>
        <v>#REF!</v>
      </c>
      <c r="H461" s="18" t="e">
        <f>SUMIF(#REF!,B461,#REF!)</f>
        <v>#REF!</v>
      </c>
      <c r="I461" s="19" t="e">
        <f>F461+G461+H461</f>
        <v>#REF!</v>
      </c>
      <c r="J461" s="20" t="e">
        <f>SUM(E461-F461-G461-H461)</f>
        <v>#REF!</v>
      </c>
      <c r="K461" s="20" t="e">
        <f>SUM(D461-F461-G461-H461)</f>
        <v>#REF!</v>
      </c>
      <c r="L461" s="20" t="str">
        <f t="shared" si="206"/>
        <v xml:space="preserve"> </v>
      </c>
      <c r="M461" s="135" t="str">
        <f t="shared" ref="M461:M474" si="208">IF(D461&gt;0,SUM(H461*100/D461)," ")</f>
        <v xml:space="preserve"> </v>
      </c>
    </row>
    <row r="462" spans="2:13" ht="18.75" x14ac:dyDescent="0.3">
      <c r="B462" s="138">
        <v>14140</v>
      </c>
      <c r="C462" s="22" t="s">
        <v>82</v>
      </c>
      <c r="D462" s="205"/>
      <c r="E462" s="205"/>
      <c r="F462" s="17" t="e">
        <f>SUMIF(#REF!,B462,#REF!)</f>
        <v>#REF!</v>
      </c>
      <c r="G462" s="16" t="e">
        <f>SUMIF(#REF!,B462,#REF!)</f>
        <v>#REF!</v>
      </c>
      <c r="H462" s="18" t="e">
        <f>SUMIF(#REF!,B462,#REF!)</f>
        <v>#REF!</v>
      </c>
      <c r="I462" s="19" t="e">
        <f>F462+G462+H462</f>
        <v>#REF!</v>
      </c>
      <c r="J462" s="20" t="e">
        <f>SUM(E462-F462-G462-H462)</f>
        <v>#REF!</v>
      </c>
      <c r="K462" s="20" t="e">
        <f>SUM(D462-F462-G462-H462)</f>
        <v>#REF!</v>
      </c>
      <c r="L462" s="20" t="str">
        <f t="shared" si="206"/>
        <v xml:space="preserve"> </v>
      </c>
      <c r="M462" s="135" t="str">
        <f t="shared" si="208"/>
        <v xml:space="preserve"> </v>
      </c>
    </row>
    <row r="463" spans="2:13" ht="18.75" x14ac:dyDescent="0.3">
      <c r="B463" s="196">
        <v>14150</v>
      </c>
      <c r="C463" s="22" t="s">
        <v>131</v>
      </c>
      <c r="D463" s="204"/>
      <c r="E463" s="204"/>
      <c r="F463" s="17" t="e">
        <f>SUMIF(#REF!,B463,#REF!)</f>
        <v>#REF!</v>
      </c>
      <c r="G463" s="16" t="e">
        <f>SUMIF(#REF!,B463,#REF!)</f>
        <v>#REF!</v>
      </c>
      <c r="H463" s="18" t="e">
        <f>SUMIF(#REF!,B463,#REF!)</f>
        <v>#REF!</v>
      </c>
      <c r="I463" s="19" t="e">
        <f>F463+G463+H463</f>
        <v>#REF!</v>
      </c>
      <c r="J463" s="20" t="e">
        <f>SUM(E463-F463-G463-H463)</f>
        <v>#REF!</v>
      </c>
      <c r="K463" s="20" t="e">
        <f>SUM(D463-F463-G463-H463)</f>
        <v>#REF!</v>
      </c>
      <c r="L463" s="20" t="str">
        <f>IF(E463&gt;0,SUM(H463*100/E463)," ")</f>
        <v xml:space="preserve"> </v>
      </c>
      <c r="M463" s="135" t="str">
        <f>IF(D463&gt;0,SUM(H463*100/D463)," ")</f>
        <v xml:space="preserve"> </v>
      </c>
    </row>
    <row r="464" spans="2:13" ht="18.75" x14ac:dyDescent="0.3">
      <c r="B464" s="138">
        <v>14160</v>
      </c>
      <c r="C464" s="22" t="s">
        <v>202</v>
      </c>
      <c r="D464" s="66"/>
      <c r="E464" s="204"/>
      <c r="F464" s="17" t="e">
        <f>SUMIF(#REF!,B464,#REF!)</f>
        <v>#REF!</v>
      </c>
      <c r="G464" s="16" t="e">
        <f>SUMIF(#REF!,B464,#REF!)</f>
        <v>#REF!</v>
      </c>
      <c r="H464" s="18" t="e">
        <f>SUMIF(#REF!,B464,#REF!)</f>
        <v>#REF!</v>
      </c>
      <c r="I464" s="19" t="e">
        <f>F464+G464+H464</f>
        <v>#REF!</v>
      </c>
      <c r="J464" s="20" t="e">
        <f>SUM(E464-F464-G464-H464)</f>
        <v>#REF!</v>
      </c>
      <c r="K464" s="20" t="e">
        <f>SUM(D464-F464-G464-H464)</f>
        <v>#REF!</v>
      </c>
      <c r="L464" s="20" t="str">
        <f t="shared" si="206"/>
        <v xml:space="preserve"> </v>
      </c>
      <c r="M464" s="135" t="str">
        <f t="shared" si="208"/>
        <v xml:space="preserve"> </v>
      </c>
    </row>
    <row r="465" spans="1:13" ht="18.75" x14ac:dyDescent="0.3">
      <c r="B465" s="189">
        <v>1420</v>
      </c>
      <c r="C465" s="190" t="s">
        <v>126</v>
      </c>
      <c r="D465" s="191">
        <f>SUM(D466:D466)</f>
        <v>0</v>
      </c>
      <c r="E465" s="191">
        <f>SUM(E466:E466)</f>
        <v>0</v>
      </c>
      <c r="F465" s="191" t="e">
        <f t="shared" ref="F465:K465" si="209">SUM(F466:F466)</f>
        <v>#REF!</v>
      </c>
      <c r="G465" s="191" t="e">
        <f t="shared" si="209"/>
        <v>#REF!</v>
      </c>
      <c r="H465" s="191" t="e">
        <f t="shared" si="209"/>
        <v>#REF!</v>
      </c>
      <c r="I465" s="191" t="e">
        <f t="shared" si="209"/>
        <v>#REF!</v>
      </c>
      <c r="J465" s="191" t="e">
        <f t="shared" si="209"/>
        <v>#REF!</v>
      </c>
      <c r="K465" s="191" t="e">
        <f t="shared" si="209"/>
        <v>#REF!</v>
      </c>
      <c r="L465" s="192" t="str">
        <f>IF(E465&gt;0,SUM(H465*100/E465)," ")</f>
        <v xml:space="preserve"> </v>
      </c>
      <c r="M465" s="193" t="str">
        <f t="shared" si="208"/>
        <v xml:space="preserve"> </v>
      </c>
    </row>
    <row r="466" spans="1:13" ht="18.75" x14ac:dyDescent="0.3">
      <c r="B466" s="196">
        <v>14210</v>
      </c>
      <c r="C466" s="22" t="s">
        <v>17</v>
      </c>
      <c r="D466" s="204"/>
      <c r="E466" s="204"/>
      <c r="F466" s="17" t="e">
        <f>SUMIF(#REF!,B466,#REF!)</f>
        <v>#REF!</v>
      </c>
      <c r="G466" s="16" t="e">
        <f>SUMIF(#REF!,B466,#REF!)</f>
        <v>#REF!</v>
      </c>
      <c r="H466" s="18" t="e">
        <f>SUMIF(#REF!,B466,#REF!)</f>
        <v>#REF!</v>
      </c>
      <c r="I466" s="19" t="e">
        <f>F466+G466+H466</f>
        <v>#REF!</v>
      </c>
      <c r="J466" s="20" t="e">
        <f>SUM(E466-F466-G466-H466)</f>
        <v>#REF!</v>
      </c>
      <c r="K466" s="20" t="e">
        <f>SUM(D466-F466-G466-H466)</f>
        <v>#REF!</v>
      </c>
      <c r="L466" s="20" t="str">
        <f>IF(E466&gt;0,SUM(H466*100/E466)," ")</f>
        <v xml:space="preserve"> </v>
      </c>
      <c r="M466" s="135" t="str">
        <f>IF(D466&gt;0,SUM(H466*100/D466)," ")</f>
        <v xml:space="preserve"> </v>
      </c>
    </row>
    <row r="467" spans="1:13" ht="18.75" x14ac:dyDescent="0.3">
      <c r="B467" s="189">
        <v>1430</v>
      </c>
      <c r="C467" s="190" t="s">
        <v>132</v>
      </c>
      <c r="D467" s="191">
        <f>SUM(D468:D469)</f>
        <v>0</v>
      </c>
      <c r="E467" s="191">
        <f>SUM(E468:E469)</f>
        <v>0</v>
      </c>
      <c r="F467" s="191" t="e">
        <f t="shared" ref="F467:K467" si="210">SUM(F468:F469)</f>
        <v>#REF!</v>
      </c>
      <c r="G467" s="191" t="e">
        <f t="shared" si="210"/>
        <v>#REF!</v>
      </c>
      <c r="H467" s="191" t="e">
        <f t="shared" si="210"/>
        <v>#REF!</v>
      </c>
      <c r="I467" s="191" t="e">
        <f t="shared" si="210"/>
        <v>#REF!</v>
      </c>
      <c r="J467" s="191" t="e">
        <f t="shared" si="210"/>
        <v>#REF!</v>
      </c>
      <c r="K467" s="191" t="e">
        <f t="shared" si="210"/>
        <v>#REF!</v>
      </c>
      <c r="L467" s="192" t="str">
        <f t="shared" si="206"/>
        <v xml:space="preserve"> </v>
      </c>
      <c r="M467" s="193" t="str">
        <f t="shared" si="208"/>
        <v xml:space="preserve"> </v>
      </c>
    </row>
    <row r="468" spans="1:13" ht="18.75" x14ac:dyDescent="0.3">
      <c r="B468" s="196">
        <v>14310</v>
      </c>
      <c r="C468" s="22" t="s">
        <v>20</v>
      </c>
      <c r="D468" s="66"/>
      <c r="E468" s="204"/>
      <c r="F468" s="17" t="e">
        <f>SUMIF(#REF!,B468,#REF!)</f>
        <v>#REF!</v>
      </c>
      <c r="G468" s="16" t="e">
        <f>SUMIF(#REF!,B468,#REF!)</f>
        <v>#REF!</v>
      </c>
      <c r="H468" s="18" t="e">
        <f>SUMIF(#REF!,B468,#REF!)</f>
        <v>#REF!</v>
      </c>
      <c r="I468" s="19" t="e">
        <f>F468+G468+H468</f>
        <v>#REF!</v>
      </c>
      <c r="J468" s="20" t="e">
        <f>SUM(E468-F468-G468-H468)</f>
        <v>#REF!</v>
      </c>
      <c r="K468" s="20" t="e">
        <f>SUM(D468-F468-G468-H468)</f>
        <v>#REF!</v>
      </c>
      <c r="L468" s="20" t="str">
        <f t="shared" si="206"/>
        <v xml:space="preserve"> </v>
      </c>
      <c r="M468" s="135" t="str">
        <f t="shared" si="208"/>
        <v xml:space="preserve"> </v>
      </c>
    </row>
    <row r="469" spans="1:13" ht="18.75" x14ac:dyDescent="0.3">
      <c r="B469" s="196">
        <v>14320</v>
      </c>
      <c r="C469" s="22" t="s">
        <v>133</v>
      </c>
      <c r="D469" s="205"/>
      <c r="E469" s="205"/>
      <c r="F469" s="17" t="e">
        <f>SUMIF(#REF!,B469,#REF!)</f>
        <v>#REF!</v>
      </c>
      <c r="G469" s="16" t="e">
        <f>SUMIF(#REF!,B469,#REF!)</f>
        <v>#REF!</v>
      </c>
      <c r="H469" s="18" t="e">
        <f>SUMIF(#REF!,B469,#REF!)</f>
        <v>#REF!</v>
      </c>
      <c r="I469" s="19" t="e">
        <f>F469+G469+H469</f>
        <v>#REF!</v>
      </c>
      <c r="J469" s="20" t="e">
        <f>SUM(E469-F469-G469-H469)</f>
        <v>#REF!</v>
      </c>
      <c r="K469" s="20" t="e">
        <f>SUM(D469-F469-G469-H469)</f>
        <v>#REF!</v>
      </c>
      <c r="L469" s="20" t="str">
        <f t="shared" si="206"/>
        <v xml:space="preserve"> </v>
      </c>
      <c r="M469" s="135" t="str">
        <f t="shared" si="208"/>
        <v xml:space="preserve"> </v>
      </c>
    </row>
    <row r="470" spans="1:13" ht="18.75" x14ac:dyDescent="0.3">
      <c r="B470" s="136">
        <v>1320</v>
      </c>
      <c r="C470" s="39" t="s">
        <v>10</v>
      </c>
      <c r="D470" s="55">
        <f>SUM(D471:D473)</f>
        <v>0</v>
      </c>
      <c r="E470" s="203">
        <f>SUM(E471:E473)</f>
        <v>0</v>
      </c>
      <c r="F470" s="55" t="e">
        <f t="shared" ref="F470:K470" si="211">SUM(F471:F473)</f>
        <v>#REF!</v>
      </c>
      <c r="G470" s="55" t="e">
        <f t="shared" si="211"/>
        <v>#REF!</v>
      </c>
      <c r="H470" s="55" t="e">
        <f t="shared" si="211"/>
        <v>#REF!</v>
      </c>
      <c r="I470" s="49" t="e">
        <f t="shared" si="211"/>
        <v>#REF!</v>
      </c>
      <c r="J470" s="49" t="e">
        <f t="shared" si="211"/>
        <v>#REF!</v>
      </c>
      <c r="K470" s="49" t="e">
        <f t="shared" si="211"/>
        <v>#REF!</v>
      </c>
      <c r="L470" s="49" t="str">
        <f t="shared" si="206"/>
        <v xml:space="preserve"> </v>
      </c>
      <c r="M470" s="137" t="str">
        <f t="shared" si="208"/>
        <v xml:space="preserve"> </v>
      </c>
    </row>
    <row r="471" spans="1:13" ht="18.75" x14ac:dyDescent="0.3">
      <c r="B471" s="139">
        <v>13210</v>
      </c>
      <c r="C471" s="26" t="s">
        <v>11</v>
      </c>
      <c r="D471" s="204"/>
      <c r="E471" s="204"/>
      <c r="F471" s="17" t="e">
        <f>SUMIF(#REF!,B471,#REF!)</f>
        <v>#REF!</v>
      </c>
      <c r="G471" s="16" t="e">
        <f>SUMIF(#REF!,B471,#REF!)</f>
        <v>#REF!</v>
      </c>
      <c r="H471" s="18" t="e">
        <f>SUMIF(#REF!,B471,#REF!)</f>
        <v>#REF!</v>
      </c>
      <c r="I471" s="27" t="e">
        <f>F471+G471+H471</f>
        <v>#REF!</v>
      </c>
      <c r="J471" s="28" t="e">
        <f>E471-I471</f>
        <v>#REF!</v>
      </c>
      <c r="K471" s="20" t="e">
        <f>D471-I471</f>
        <v>#REF!</v>
      </c>
      <c r="L471" s="28" t="str">
        <f t="shared" si="206"/>
        <v xml:space="preserve"> </v>
      </c>
      <c r="M471" s="135" t="str">
        <f t="shared" si="208"/>
        <v xml:space="preserve"> </v>
      </c>
    </row>
    <row r="472" spans="1:13" ht="18.75" x14ac:dyDescent="0.3">
      <c r="B472" s="139">
        <v>13220</v>
      </c>
      <c r="C472" s="26" t="s">
        <v>12</v>
      </c>
      <c r="D472" s="204"/>
      <c r="E472" s="204"/>
      <c r="F472" s="17" t="e">
        <f>SUMIF(#REF!,B472,#REF!)</f>
        <v>#REF!</v>
      </c>
      <c r="G472" s="16" t="e">
        <f>SUMIF(#REF!,B472,#REF!)</f>
        <v>#REF!</v>
      </c>
      <c r="H472" s="18" t="e">
        <f>SUMIF(#REF!,B472,#REF!)</f>
        <v>#REF!</v>
      </c>
      <c r="I472" s="27" t="e">
        <f>F472+G472+H472</f>
        <v>#REF!</v>
      </c>
      <c r="J472" s="28" t="e">
        <f>E472-I472</f>
        <v>#REF!</v>
      </c>
      <c r="K472" s="20" t="e">
        <f>D472-I472</f>
        <v>#REF!</v>
      </c>
      <c r="L472" s="28" t="str">
        <f t="shared" si="206"/>
        <v xml:space="preserve"> </v>
      </c>
      <c r="M472" s="135" t="str">
        <f t="shared" si="208"/>
        <v xml:space="preserve"> </v>
      </c>
    </row>
    <row r="473" spans="1:13" ht="18.75" x14ac:dyDescent="0.3">
      <c r="B473" s="139">
        <v>13230</v>
      </c>
      <c r="C473" s="26" t="s">
        <v>13</v>
      </c>
      <c r="D473" s="66"/>
      <c r="E473" s="204"/>
      <c r="F473" s="17" t="e">
        <f>SUMIF(#REF!,B473,#REF!)</f>
        <v>#REF!</v>
      </c>
      <c r="G473" s="16" t="e">
        <f>SUMIF(#REF!,B473,#REF!)</f>
        <v>#REF!</v>
      </c>
      <c r="H473" s="18" t="e">
        <f>SUMIF(#REF!,B473,#REF!)</f>
        <v>#REF!</v>
      </c>
      <c r="I473" s="27" t="e">
        <f>F473+G473+H473</f>
        <v>#REF!</v>
      </c>
      <c r="J473" s="28" t="e">
        <f>E473-I473</f>
        <v>#REF!</v>
      </c>
      <c r="K473" s="20" t="e">
        <f>D473-I473</f>
        <v>#REF!</v>
      </c>
      <c r="L473" s="28" t="str">
        <f t="shared" si="206"/>
        <v xml:space="preserve"> </v>
      </c>
      <c r="M473" s="135" t="str">
        <f t="shared" si="208"/>
        <v xml:space="preserve"> </v>
      </c>
    </row>
    <row r="474" spans="1:13" ht="19.5" thickBot="1" x14ac:dyDescent="0.35">
      <c r="B474" s="140"/>
      <c r="C474" s="141" t="s">
        <v>18</v>
      </c>
      <c r="D474" s="142">
        <f t="shared" ref="D474:I474" si="212">D412+D414+D470</f>
        <v>0</v>
      </c>
      <c r="E474" s="142">
        <f t="shared" si="212"/>
        <v>0</v>
      </c>
      <c r="F474" s="142" t="e">
        <f t="shared" si="212"/>
        <v>#REF!</v>
      </c>
      <c r="G474" s="142" t="e">
        <f t="shared" si="212"/>
        <v>#REF!</v>
      </c>
      <c r="H474" s="142" t="e">
        <f t="shared" si="212"/>
        <v>#REF!</v>
      </c>
      <c r="I474" s="142" t="e">
        <f t="shared" si="212"/>
        <v>#REF!</v>
      </c>
      <c r="J474" s="142" t="e">
        <f>J412+J414+J472</f>
        <v>#REF!</v>
      </c>
      <c r="K474" s="142" t="e">
        <f>K412+K414+K472</f>
        <v>#REF!</v>
      </c>
      <c r="L474" s="143" t="str">
        <f t="shared" si="206"/>
        <v xml:space="preserve"> </v>
      </c>
      <c r="M474" s="144" t="str">
        <f t="shared" si="208"/>
        <v xml:space="preserve"> </v>
      </c>
    </row>
    <row r="475" spans="1:13" ht="13.5" thickBot="1" x14ac:dyDescent="0.25"/>
    <row r="476" spans="1:13" ht="20.25" x14ac:dyDescent="0.3">
      <c r="B476" s="274" t="e">
        <f>#REF!</f>
        <v>#REF!</v>
      </c>
      <c r="C476" s="275"/>
      <c r="D476" s="275"/>
      <c r="E476" s="275"/>
      <c r="F476" s="275"/>
      <c r="G476" s="275"/>
      <c r="H476" s="275"/>
      <c r="I476" s="275"/>
      <c r="J476" s="275"/>
      <c r="K476" s="275"/>
      <c r="L476" s="275"/>
      <c r="M476" s="276"/>
    </row>
    <row r="477" spans="1:13" ht="21" thickBot="1" x14ac:dyDescent="0.35">
      <c r="B477" s="5"/>
      <c r="C477" s="6"/>
      <c r="D477" s="66"/>
      <c r="E477" s="128"/>
      <c r="F477" s="6"/>
      <c r="G477" s="7"/>
      <c r="H477" s="7"/>
      <c r="I477" s="7"/>
      <c r="J477" s="8"/>
      <c r="K477" s="9"/>
      <c r="L477" s="9"/>
      <c r="M477" s="131"/>
    </row>
    <row r="478" spans="1:13" s="11" customFormat="1" ht="113.25" thickBot="1" x14ac:dyDescent="0.25">
      <c r="A478" s="12"/>
      <c r="B478" s="41" t="s">
        <v>34</v>
      </c>
      <c r="C478" s="42" t="s">
        <v>14</v>
      </c>
      <c r="D478" s="44" t="s">
        <v>185</v>
      </c>
      <c r="E478" s="43" t="s">
        <v>115</v>
      </c>
      <c r="F478" s="43" t="s">
        <v>73</v>
      </c>
      <c r="G478" s="44" t="s">
        <v>74</v>
      </c>
      <c r="H478" s="44" t="s">
        <v>79</v>
      </c>
      <c r="I478" s="43" t="s">
        <v>75</v>
      </c>
      <c r="J478" s="43" t="s">
        <v>76</v>
      </c>
      <c r="K478" s="43" t="s">
        <v>116</v>
      </c>
      <c r="L478" s="43" t="s">
        <v>77</v>
      </c>
      <c r="M478" s="45" t="s">
        <v>80</v>
      </c>
    </row>
    <row r="479" spans="1:13" ht="18.75" x14ac:dyDescent="0.3">
      <c r="B479" s="132">
        <v>1110</v>
      </c>
      <c r="C479" s="47" t="s">
        <v>1</v>
      </c>
      <c r="D479" s="48"/>
      <c r="E479" s="48"/>
      <c r="F479" s="13"/>
      <c r="G479" s="13"/>
      <c r="H479" s="67"/>
      <c r="I479" s="13">
        <f>F479+G479+H479</f>
        <v>0</v>
      </c>
      <c r="J479" s="13">
        <f>E479-(F479+G479+H479)</f>
        <v>0</v>
      </c>
      <c r="K479" s="13">
        <f>SUM(D479-F479-G479-H479)</f>
        <v>0</v>
      </c>
      <c r="L479" s="13" t="str">
        <f>IF(E479&gt;0,SUM(H479*100/E479)," ")</f>
        <v xml:space="preserve"> </v>
      </c>
      <c r="M479" s="133" t="str">
        <f t="shared" ref="M479:M487" si="213">IF(D479&gt;0,SUM(H479*100/D479)," ")</f>
        <v xml:space="preserve"> </v>
      </c>
    </row>
    <row r="480" spans="1:13" ht="20.25" x14ac:dyDescent="0.3">
      <c r="B480" s="134"/>
      <c r="C480" s="57"/>
      <c r="D480" s="58"/>
      <c r="E480" s="59"/>
      <c r="F480" s="60"/>
      <c r="G480" s="61"/>
      <c r="H480" s="62"/>
      <c r="I480" s="63"/>
      <c r="J480" s="64"/>
      <c r="K480" s="65"/>
      <c r="L480" s="65" t="str">
        <f t="shared" ref="L480:L487" si="214">IF(E480&gt;0,SUM(H480*100/E480)," ")</f>
        <v xml:space="preserve"> </v>
      </c>
      <c r="M480" s="135" t="str">
        <f t="shared" si="213"/>
        <v xml:space="preserve"> </v>
      </c>
    </row>
    <row r="481" spans="2:13" s="12" customFormat="1" ht="33.75" customHeight="1" x14ac:dyDescent="0.3">
      <c r="B481" s="136" t="s">
        <v>5</v>
      </c>
      <c r="C481" s="39" t="s">
        <v>66</v>
      </c>
      <c r="D481" s="203">
        <f t="shared" ref="D481:K481" si="215">D482+D487+D491+D498+D504+D510+D513+D515+D517+D522+D527+D532+D534</f>
        <v>0</v>
      </c>
      <c r="E481" s="203">
        <f t="shared" si="215"/>
        <v>0</v>
      </c>
      <c r="F481" s="203" t="e">
        <f t="shared" si="215"/>
        <v>#REF!</v>
      </c>
      <c r="G481" s="203" t="e">
        <f t="shared" si="215"/>
        <v>#REF!</v>
      </c>
      <c r="H481" s="203" t="e">
        <f t="shared" si="215"/>
        <v>#REF!</v>
      </c>
      <c r="I481" s="203" t="e">
        <f t="shared" si="215"/>
        <v>#REF!</v>
      </c>
      <c r="J481" s="203" t="e">
        <f t="shared" si="215"/>
        <v>#REF!</v>
      </c>
      <c r="K481" s="203" t="e">
        <f t="shared" si="215"/>
        <v>#REF!</v>
      </c>
      <c r="L481" s="49" t="str">
        <f t="shared" si="214"/>
        <v xml:space="preserve"> </v>
      </c>
      <c r="M481" s="137" t="str">
        <f t="shared" si="213"/>
        <v xml:space="preserve"> </v>
      </c>
    </row>
    <row r="482" spans="2:13" s="12" customFormat="1" ht="18.75" x14ac:dyDescent="0.3">
      <c r="B482" s="189">
        <v>1310</v>
      </c>
      <c r="C482" s="190" t="s">
        <v>117</v>
      </c>
      <c r="D482" s="191">
        <f>SUM(D483:D486)</f>
        <v>0</v>
      </c>
      <c r="E482" s="191">
        <f t="shared" ref="E482:K482" si="216">SUM(E483:E486)</f>
        <v>0</v>
      </c>
      <c r="F482" s="191" t="e">
        <f t="shared" si="216"/>
        <v>#REF!</v>
      </c>
      <c r="G482" s="191" t="e">
        <f t="shared" si="216"/>
        <v>#REF!</v>
      </c>
      <c r="H482" s="191" t="e">
        <f t="shared" si="216"/>
        <v>#REF!</v>
      </c>
      <c r="I482" s="191" t="e">
        <f t="shared" si="216"/>
        <v>#REF!</v>
      </c>
      <c r="J482" s="191" t="e">
        <f t="shared" si="216"/>
        <v>#REF!</v>
      </c>
      <c r="K482" s="191" t="e">
        <f t="shared" si="216"/>
        <v>#REF!</v>
      </c>
      <c r="L482" s="192" t="str">
        <f t="shared" si="214"/>
        <v xml:space="preserve"> </v>
      </c>
      <c r="M482" s="193" t="str">
        <f t="shared" si="213"/>
        <v xml:space="preserve"> </v>
      </c>
    </row>
    <row r="483" spans="2:13" ht="18.75" x14ac:dyDescent="0.3">
      <c r="B483" s="21">
        <v>13130</v>
      </c>
      <c r="C483" s="194" t="s">
        <v>15</v>
      </c>
      <c r="D483" s="66"/>
      <c r="E483" s="204"/>
      <c r="F483" s="17" t="e">
        <f>SUMIF(#REF!,B483,#REF!)</f>
        <v>#REF!</v>
      </c>
      <c r="G483" s="16" t="e">
        <f>SUMIF(#REF!,B483,#REF!)</f>
        <v>#REF!</v>
      </c>
      <c r="H483" s="18" t="e">
        <f>SUMIF(#REF!,B483,#REF!)</f>
        <v>#REF!</v>
      </c>
      <c r="I483" s="19" t="e">
        <f>F483+G483+H483</f>
        <v>#REF!</v>
      </c>
      <c r="J483" s="20" t="e">
        <f>SUM(E483-F483-G483-H483)</f>
        <v>#REF!</v>
      </c>
      <c r="K483" s="20" t="e">
        <f>SUM(D483-F483-G483-H483)</f>
        <v>#REF!</v>
      </c>
      <c r="L483" s="20" t="str">
        <f t="shared" si="214"/>
        <v xml:space="preserve"> </v>
      </c>
      <c r="M483" s="135" t="str">
        <f t="shared" si="213"/>
        <v xml:space="preserve"> </v>
      </c>
    </row>
    <row r="484" spans="2:13" ht="18.75" x14ac:dyDescent="0.3">
      <c r="B484" s="15">
        <v>13140</v>
      </c>
      <c r="C484" s="35" t="s">
        <v>4</v>
      </c>
      <c r="D484" s="204"/>
      <c r="E484" s="204"/>
      <c r="F484" s="17" t="e">
        <f>SUMIF(#REF!,B484,#REF!)</f>
        <v>#REF!</v>
      </c>
      <c r="G484" s="16" t="e">
        <f>SUMIF(#REF!,B484,#REF!)</f>
        <v>#REF!</v>
      </c>
      <c r="H484" s="18" t="e">
        <f>SUMIF(#REF!,B484,#REF!)</f>
        <v>#REF!</v>
      </c>
      <c r="I484" s="19" t="e">
        <f>F484+G484+H484</f>
        <v>#REF!</v>
      </c>
      <c r="J484" s="20" t="e">
        <f>SUM(E484-F484-G484-H484)</f>
        <v>#REF!</v>
      </c>
      <c r="K484" s="20" t="e">
        <f>SUM(D484-F484-G484-H484)</f>
        <v>#REF!</v>
      </c>
      <c r="L484" s="20" t="str">
        <f>IF(E484&gt;0,SUM(H484*100/E484)," ")</f>
        <v xml:space="preserve"> </v>
      </c>
      <c r="M484" s="135" t="str">
        <f>IF(D484&gt;0,SUM(H484*100/D484)," ")</f>
        <v xml:space="preserve"> </v>
      </c>
    </row>
    <row r="485" spans="2:13" ht="18.75" x14ac:dyDescent="0.3">
      <c r="B485" s="15">
        <v>13142</v>
      </c>
      <c r="C485" s="35" t="s">
        <v>33</v>
      </c>
      <c r="D485" s="204"/>
      <c r="E485" s="204"/>
      <c r="F485" s="17" t="e">
        <f>SUMIF(#REF!,B485,#REF!)</f>
        <v>#REF!</v>
      </c>
      <c r="G485" s="16" t="e">
        <f>SUMIF(#REF!,B485,#REF!)</f>
        <v>#REF!</v>
      </c>
      <c r="H485" s="18" t="e">
        <f>SUMIF(#REF!,B485,#REF!)</f>
        <v>#REF!</v>
      </c>
      <c r="I485" s="19" t="e">
        <f>F485+G485+H485</f>
        <v>#REF!</v>
      </c>
      <c r="J485" s="20" t="e">
        <f>SUM(E485-F485-G485-H485)</f>
        <v>#REF!</v>
      </c>
      <c r="K485" s="20" t="e">
        <f>SUM(D485-F485-G485-H485)</f>
        <v>#REF!</v>
      </c>
      <c r="L485" s="20" t="str">
        <f>IF(E485&gt;0,SUM(H485*100/E485)," ")</f>
        <v xml:space="preserve"> </v>
      </c>
      <c r="M485" s="135" t="str">
        <f>IF(D485&gt;0,SUM(H485*100/D485)," ")</f>
        <v xml:space="preserve"> </v>
      </c>
    </row>
    <row r="486" spans="2:13" ht="18.75" x14ac:dyDescent="0.3">
      <c r="B486" s="15">
        <v>13143</v>
      </c>
      <c r="C486" s="35" t="s">
        <v>176</v>
      </c>
      <c r="D486" s="66"/>
      <c r="E486" s="204"/>
      <c r="F486" s="17" t="e">
        <f>SUMIF(#REF!,B486,#REF!)</f>
        <v>#REF!</v>
      </c>
      <c r="G486" s="16" t="e">
        <f>SUMIF(#REF!,B486,#REF!)</f>
        <v>#REF!</v>
      </c>
      <c r="H486" s="18" t="e">
        <f>SUMIF(#REF!,B486,#REF!)</f>
        <v>#REF!</v>
      </c>
      <c r="I486" s="19" t="e">
        <f>F486+G486+H486</f>
        <v>#REF!</v>
      </c>
      <c r="J486" s="20" t="e">
        <f>SUM(E486-F486-G486-H486)</f>
        <v>#REF!</v>
      </c>
      <c r="K486" s="20" t="e">
        <f>SUM(D486-F486-G486-H486)</f>
        <v>#REF!</v>
      </c>
      <c r="L486" s="20" t="str">
        <f>IF(E486&gt;0,SUM(H486*100/E486)," ")</f>
        <v xml:space="preserve"> </v>
      </c>
      <c r="M486" s="135" t="str">
        <f>IF(D486&gt;0,SUM(H486*100/D486)," ")</f>
        <v xml:space="preserve"> </v>
      </c>
    </row>
    <row r="487" spans="2:13" s="12" customFormat="1" ht="18.75" x14ac:dyDescent="0.3">
      <c r="B487" s="189">
        <v>1330</v>
      </c>
      <c r="C487" s="190" t="s">
        <v>118</v>
      </c>
      <c r="D487" s="191">
        <f>SUM(D488:D490)</f>
        <v>0</v>
      </c>
      <c r="E487" s="191">
        <f>SUM(E488:E490)</f>
        <v>0</v>
      </c>
      <c r="F487" s="191" t="e">
        <f t="shared" ref="F487:K487" si="217">SUM(F488:F490)</f>
        <v>#REF!</v>
      </c>
      <c r="G487" s="191" t="e">
        <f t="shared" si="217"/>
        <v>#REF!</v>
      </c>
      <c r="H487" s="191" t="e">
        <f t="shared" si="217"/>
        <v>#REF!</v>
      </c>
      <c r="I487" s="191" t="e">
        <f t="shared" si="217"/>
        <v>#REF!</v>
      </c>
      <c r="J487" s="191" t="e">
        <f t="shared" si="217"/>
        <v>#REF!</v>
      </c>
      <c r="K487" s="191" t="e">
        <f t="shared" si="217"/>
        <v>#REF!</v>
      </c>
      <c r="L487" s="192" t="str">
        <f t="shared" si="214"/>
        <v xml:space="preserve"> </v>
      </c>
      <c r="M487" s="193" t="str">
        <f t="shared" si="213"/>
        <v xml:space="preserve"> </v>
      </c>
    </row>
    <row r="488" spans="2:13" ht="18.75" x14ac:dyDescent="0.3">
      <c r="B488" s="138">
        <v>13310</v>
      </c>
      <c r="C488" s="23" t="s">
        <v>181</v>
      </c>
      <c r="D488" s="204"/>
      <c r="E488" s="204"/>
      <c r="F488" s="17" t="e">
        <f>SUMIF(#REF!,B488,#REF!)</f>
        <v>#REF!</v>
      </c>
      <c r="G488" s="16" t="e">
        <f>SUMIF(#REF!,B488,#REF!)</f>
        <v>#REF!</v>
      </c>
      <c r="H488" s="18" t="e">
        <f>SUMIF(#REF!,B488,#REF!)</f>
        <v>#REF!</v>
      </c>
      <c r="I488" s="19" t="e">
        <f>F488+G488+H488</f>
        <v>#REF!</v>
      </c>
      <c r="J488" s="20" t="e">
        <f>SUM(E488-F488-G488-H488)</f>
        <v>#REF!</v>
      </c>
      <c r="K488" s="20" t="e">
        <f>SUM(D488-F488-G488-H488)</f>
        <v>#REF!</v>
      </c>
      <c r="L488" s="20" t="str">
        <f t="shared" ref="L488:L530" si="218">IF(E488&gt;0,SUM(H488*100/E488)," ")</f>
        <v xml:space="preserve"> </v>
      </c>
      <c r="M488" s="135" t="str">
        <f t="shared" ref="M488:M514" si="219">IF(D488&gt;0,SUM(H488*100/D488)," ")</f>
        <v xml:space="preserve"> </v>
      </c>
    </row>
    <row r="489" spans="2:13" ht="18.75" x14ac:dyDescent="0.3">
      <c r="B489" s="138">
        <v>13320</v>
      </c>
      <c r="C489" s="23" t="s">
        <v>6</v>
      </c>
      <c r="D489" s="204"/>
      <c r="E489" s="204"/>
      <c r="F489" s="17" t="e">
        <f>SUMIF(#REF!,B489,#REF!)</f>
        <v>#REF!</v>
      </c>
      <c r="G489" s="16" t="e">
        <f>SUMIF(#REF!,B489,#REF!)</f>
        <v>#REF!</v>
      </c>
      <c r="H489" s="18" t="e">
        <f>SUMIF(#REF!,B489,#REF!)</f>
        <v>#REF!</v>
      </c>
      <c r="I489" s="19" t="e">
        <f>F489+G489+H489</f>
        <v>#REF!</v>
      </c>
      <c r="J489" s="20" t="e">
        <f>SUM(E489-F489-G489-H489)</f>
        <v>#REF!</v>
      </c>
      <c r="K489" s="20" t="e">
        <f>SUM(D489-F489-G489-H489)</f>
        <v>#REF!</v>
      </c>
      <c r="L489" s="20" t="str">
        <f>IF(E489&gt;0,SUM(H489*100/E489)," ")</f>
        <v xml:space="preserve"> </v>
      </c>
      <c r="M489" s="135" t="str">
        <f t="shared" si="219"/>
        <v xml:space="preserve"> </v>
      </c>
    </row>
    <row r="490" spans="2:13" ht="18.75" x14ac:dyDescent="0.3">
      <c r="B490" s="138">
        <v>13330</v>
      </c>
      <c r="C490" s="23" t="s">
        <v>179</v>
      </c>
      <c r="D490" s="204"/>
      <c r="E490" s="204"/>
      <c r="F490" s="17" t="e">
        <f>SUMIF(#REF!,B490,#REF!)</f>
        <v>#REF!</v>
      </c>
      <c r="G490" s="16" t="e">
        <f>SUMIF(#REF!,B490,#REF!)</f>
        <v>#REF!</v>
      </c>
      <c r="H490" s="18" t="e">
        <f>SUMIF(#REF!,B490,#REF!)</f>
        <v>#REF!</v>
      </c>
      <c r="I490" s="19" t="e">
        <f>F490+G490+H490</f>
        <v>#REF!</v>
      </c>
      <c r="J490" s="20" t="e">
        <f>SUM(E490-F490-G490-H490)</f>
        <v>#REF!</v>
      </c>
      <c r="K490" s="20" t="e">
        <f>SUM(D490-F490-G490-H490)</f>
        <v>#REF!</v>
      </c>
      <c r="L490" s="20" t="str">
        <f t="shared" si="218"/>
        <v xml:space="preserve"> </v>
      </c>
      <c r="M490" s="135" t="str">
        <f t="shared" si="219"/>
        <v xml:space="preserve"> </v>
      </c>
    </row>
    <row r="491" spans="2:13" s="12" customFormat="1" ht="18.75" x14ac:dyDescent="0.3">
      <c r="B491" s="189">
        <v>1340</v>
      </c>
      <c r="C491" s="190" t="s">
        <v>119</v>
      </c>
      <c r="D491" s="191">
        <f>SUM(D492:D497)</f>
        <v>0</v>
      </c>
      <c r="E491" s="191">
        <f>SUM(E492:E497)</f>
        <v>0</v>
      </c>
      <c r="F491" s="191" t="e">
        <f t="shared" ref="F491:K491" si="220">SUM(F492:F497)</f>
        <v>#REF!</v>
      </c>
      <c r="G491" s="191" t="e">
        <f t="shared" si="220"/>
        <v>#REF!</v>
      </c>
      <c r="H491" s="191" t="e">
        <f t="shared" si="220"/>
        <v>#REF!</v>
      </c>
      <c r="I491" s="191" t="e">
        <f t="shared" si="220"/>
        <v>#REF!</v>
      </c>
      <c r="J491" s="191" t="e">
        <f t="shared" si="220"/>
        <v>#REF!</v>
      </c>
      <c r="K491" s="191" t="e">
        <f t="shared" si="220"/>
        <v>#REF!</v>
      </c>
      <c r="L491" s="192" t="str">
        <f t="shared" si="218"/>
        <v xml:space="preserve"> </v>
      </c>
      <c r="M491" s="193" t="str">
        <f t="shared" si="219"/>
        <v xml:space="preserve"> </v>
      </c>
    </row>
    <row r="492" spans="2:13" ht="18.75" x14ac:dyDescent="0.3">
      <c r="B492" s="15">
        <v>13410</v>
      </c>
      <c r="C492" s="23" t="s">
        <v>37</v>
      </c>
      <c r="D492" s="66"/>
      <c r="E492" s="204"/>
      <c r="F492" s="17" t="e">
        <f>SUMIF(#REF!,B492,#REF!)</f>
        <v>#REF!</v>
      </c>
      <c r="G492" s="16" t="e">
        <f>SUMIF(#REF!,B492,#REF!)</f>
        <v>#REF!</v>
      </c>
      <c r="H492" s="18" t="e">
        <f>SUMIF(#REF!,B492,#REF!)</f>
        <v>#REF!</v>
      </c>
      <c r="I492" s="19" t="e">
        <f t="shared" ref="I492:I497" si="221">F492+G492+H492</f>
        <v>#REF!</v>
      </c>
      <c r="J492" s="20" t="e">
        <f t="shared" ref="J492:J497" si="222">SUM(E492-F492-G492-H492)</f>
        <v>#REF!</v>
      </c>
      <c r="K492" s="20" t="e">
        <f t="shared" ref="K492:K497" si="223">SUM(D492-F492-G492-H492)</f>
        <v>#REF!</v>
      </c>
      <c r="L492" s="20" t="str">
        <f t="shared" si="218"/>
        <v xml:space="preserve"> </v>
      </c>
      <c r="M492" s="135" t="str">
        <f t="shared" si="219"/>
        <v xml:space="preserve"> </v>
      </c>
    </row>
    <row r="493" spans="2:13" ht="18.75" x14ac:dyDescent="0.3">
      <c r="B493" s="15">
        <v>13430</v>
      </c>
      <c r="C493" s="23" t="s">
        <v>38</v>
      </c>
      <c r="D493" s="66"/>
      <c r="E493" s="204"/>
      <c r="F493" s="17" t="e">
        <f>SUMIF(#REF!,B493,#REF!)</f>
        <v>#REF!</v>
      </c>
      <c r="G493" s="16" t="e">
        <f>SUMIF(#REF!,B493,#REF!)</f>
        <v>#REF!</v>
      </c>
      <c r="H493" s="18" t="e">
        <f>SUMIF(#REF!,B493,#REF!)</f>
        <v>#REF!</v>
      </c>
      <c r="I493" s="19" t="e">
        <f t="shared" si="221"/>
        <v>#REF!</v>
      </c>
      <c r="J493" s="20" t="e">
        <f t="shared" si="222"/>
        <v>#REF!</v>
      </c>
      <c r="K493" s="20" t="e">
        <f t="shared" si="223"/>
        <v>#REF!</v>
      </c>
      <c r="L493" s="20" t="str">
        <f t="shared" si="218"/>
        <v xml:space="preserve"> </v>
      </c>
      <c r="M493" s="135" t="str">
        <f t="shared" si="219"/>
        <v xml:space="preserve"> </v>
      </c>
    </row>
    <row r="494" spans="2:13" ht="18.75" x14ac:dyDescent="0.3">
      <c r="B494" s="15">
        <v>13450</v>
      </c>
      <c r="C494" s="23" t="s">
        <v>183</v>
      </c>
      <c r="D494" s="204"/>
      <c r="E494" s="204"/>
      <c r="F494" s="17" t="e">
        <f>SUMIF(#REF!,B494,#REF!)</f>
        <v>#REF!</v>
      </c>
      <c r="G494" s="16" t="e">
        <f>SUMIF(#REF!,B494,#REF!)</f>
        <v>#REF!</v>
      </c>
      <c r="H494" s="18" t="e">
        <f>SUMIF(#REF!,B494,#REF!)</f>
        <v>#REF!</v>
      </c>
      <c r="I494" s="19" t="e">
        <f t="shared" si="221"/>
        <v>#REF!</v>
      </c>
      <c r="J494" s="20" t="e">
        <f t="shared" si="222"/>
        <v>#REF!</v>
      </c>
      <c r="K494" s="20" t="e">
        <f t="shared" si="223"/>
        <v>#REF!</v>
      </c>
      <c r="L494" s="20" t="str">
        <f>IF(E494&gt;0,SUM(H494*100/E494)," ")</f>
        <v xml:space="preserve"> </v>
      </c>
      <c r="M494" s="135" t="str">
        <f t="shared" si="219"/>
        <v xml:space="preserve"> </v>
      </c>
    </row>
    <row r="495" spans="2:13" ht="18.75" x14ac:dyDescent="0.3">
      <c r="B495" s="15">
        <v>13460</v>
      </c>
      <c r="C495" s="23" t="s">
        <v>178</v>
      </c>
      <c r="D495" s="204"/>
      <c r="E495" s="204"/>
      <c r="F495" s="17" t="e">
        <f>SUMIF(#REF!,B495,#REF!)</f>
        <v>#REF!</v>
      </c>
      <c r="G495" s="16" t="e">
        <f>SUMIF(#REF!,B495,#REF!)</f>
        <v>#REF!</v>
      </c>
      <c r="H495" s="18" t="e">
        <f>SUMIF(#REF!,B495,#REF!)</f>
        <v>#REF!</v>
      </c>
      <c r="I495" s="19" t="e">
        <f t="shared" si="221"/>
        <v>#REF!</v>
      </c>
      <c r="J495" s="20" t="e">
        <f t="shared" si="222"/>
        <v>#REF!</v>
      </c>
      <c r="K495" s="20" t="e">
        <f t="shared" si="223"/>
        <v>#REF!</v>
      </c>
      <c r="L495" s="20" t="str">
        <f t="shared" si="218"/>
        <v xml:space="preserve"> </v>
      </c>
      <c r="M495" s="135" t="str">
        <f t="shared" si="219"/>
        <v xml:space="preserve"> </v>
      </c>
    </row>
    <row r="496" spans="2:13" ht="18.75" x14ac:dyDescent="0.3">
      <c r="B496" s="15">
        <v>13470</v>
      </c>
      <c r="C496" s="23" t="s">
        <v>137</v>
      </c>
      <c r="D496" s="66"/>
      <c r="E496" s="204"/>
      <c r="F496" s="17" t="e">
        <f>SUMIF(#REF!,B496,#REF!)</f>
        <v>#REF!</v>
      </c>
      <c r="G496" s="16" t="e">
        <f>SUMIF(#REF!,B496,#REF!)</f>
        <v>#REF!</v>
      </c>
      <c r="H496" s="18" t="e">
        <f>SUMIF(#REF!,B496,#REF!)</f>
        <v>#REF!</v>
      </c>
      <c r="I496" s="19" t="e">
        <f t="shared" si="221"/>
        <v>#REF!</v>
      </c>
      <c r="J496" s="20" t="e">
        <f t="shared" si="222"/>
        <v>#REF!</v>
      </c>
      <c r="K496" s="20" t="e">
        <f t="shared" si="223"/>
        <v>#REF!</v>
      </c>
      <c r="L496" s="20" t="str">
        <f t="shared" si="218"/>
        <v xml:space="preserve"> </v>
      </c>
      <c r="M496" s="135" t="str">
        <f t="shared" si="219"/>
        <v xml:space="preserve"> </v>
      </c>
    </row>
    <row r="497" spans="2:13" ht="18.75" x14ac:dyDescent="0.3">
      <c r="B497" s="15">
        <v>13480</v>
      </c>
      <c r="C497" s="23" t="s">
        <v>39</v>
      </c>
      <c r="D497" s="66"/>
      <c r="E497" s="204"/>
      <c r="F497" s="17" t="e">
        <f>SUMIF(#REF!,B497,#REF!)</f>
        <v>#REF!</v>
      </c>
      <c r="G497" s="16" t="e">
        <f>SUMIF(#REF!,B497,#REF!)</f>
        <v>#REF!</v>
      </c>
      <c r="H497" s="18" t="e">
        <f>SUMIF(#REF!,B497,#REF!)</f>
        <v>#REF!</v>
      </c>
      <c r="I497" s="19" t="e">
        <f t="shared" si="221"/>
        <v>#REF!</v>
      </c>
      <c r="J497" s="20" t="e">
        <f t="shared" si="222"/>
        <v>#REF!</v>
      </c>
      <c r="K497" s="20" t="e">
        <f t="shared" si="223"/>
        <v>#REF!</v>
      </c>
      <c r="L497" s="20" t="str">
        <f t="shared" si="218"/>
        <v xml:space="preserve"> </v>
      </c>
      <c r="M497" s="135" t="str">
        <f t="shared" si="219"/>
        <v xml:space="preserve"> </v>
      </c>
    </row>
    <row r="498" spans="2:13" s="12" customFormat="1" ht="18.75" x14ac:dyDescent="0.3">
      <c r="B498" s="189">
        <v>1350</v>
      </c>
      <c r="C498" s="190" t="s">
        <v>120</v>
      </c>
      <c r="D498" s="191">
        <f t="shared" ref="D498:I498" si="224">SUM(D499:D503)</f>
        <v>0</v>
      </c>
      <c r="E498" s="191">
        <f>SUM(E499:E503)</f>
        <v>0</v>
      </c>
      <c r="F498" s="191" t="e">
        <f t="shared" si="224"/>
        <v>#REF!</v>
      </c>
      <c r="G498" s="191" t="e">
        <f t="shared" si="224"/>
        <v>#REF!</v>
      </c>
      <c r="H498" s="191" t="e">
        <f t="shared" si="224"/>
        <v>#REF!</v>
      </c>
      <c r="I498" s="191" t="e">
        <f t="shared" si="224"/>
        <v>#REF!</v>
      </c>
      <c r="J498" s="191" t="e">
        <f>SUM(J499:J499)</f>
        <v>#REF!</v>
      </c>
      <c r="K498" s="191" t="e">
        <f>SUM(K499:K499)</f>
        <v>#REF!</v>
      </c>
      <c r="L498" s="192" t="str">
        <f t="shared" si="218"/>
        <v xml:space="preserve"> </v>
      </c>
      <c r="M498" s="193" t="str">
        <f t="shared" si="219"/>
        <v xml:space="preserve"> </v>
      </c>
    </row>
    <row r="499" spans="2:13" ht="18.75" x14ac:dyDescent="0.3">
      <c r="B499" s="15">
        <v>13501</v>
      </c>
      <c r="C499" s="24" t="s">
        <v>180</v>
      </c>
      <c r="D499" s="204"/>
      <c r="E499" s="204"/>
      <c r="F499" s="17" t="e">
        <f>SUMIF(#REF!,B499,#REF!)</f>
        <v>#REF!</v>
      </c>
      <c r="G499" s="16" t="e">
        <f>SUMIF(#REF!,B499,#REF!)</f>
        <v>#REF!</v>
      </c>
      <c r="H499" s="18" t="e">
        <f>SUMIF(#REF!,B499,#REF!)</f>
        <v>#REF!</v>
      </c>
      <c r="I499" s="19" t="e">
        <f>F499+G499+H499</f>
        <v>#REF!</v>
      </c>
      <c r="J499" s="20" t="e">
        <f>SUM(E499-F499-G499-H499)</f>
        <v>#REF!</v>
      </c>
      <c r="K499" s="20" t="e">
        <f>SUM(D499-F499-G499-H499)</f>
        <v>#REF!</v>
      </c>
      <c r="L499" s="20" t="str">
        <f t="shared" si="218"/>
        <v xml:space="preserve"> </v>
      </c>
      <c r="M499" s="135" t="str">
        <f t="shared" si="219"/>
        <v xml:space="preserve"> </v>
      </c>
    </row>
    <row r="500" spans="2:13" ht="18.75" x14ac:dyDescent="0.3">
      <c r="B500" s="15">
        <v>13503</v>
      </c>
      <c r="C500" s="24" t="s">
        <v>2</v>
      </c>
      <c r="D500" s="204"/>
      <c r="E500" s="204"/>
      <c r="F500" s="17" t="e">
        <f>SUMIF(#REF!,B500,#REF!)</f>
        <v>#REF!</v>
      </c>
      <c r="G500" s="16" t="e">
        <f>SUMIF(#REF!,B500,#REF!)</f>
        <v>#REF!</v>
      </c>
      <c r="H500" s="18" t="e">
        <f>SUMIF(#REF!,B500,#REF!)</f>
        <v>#REF!</v>
      </c>
      <c r="I500" s="19" t="e">
        <f>F500+G500+H500</f>
        <v>#REF!</v>
      </c>
      <c r="J500" s="20" t="e">
        <f>SUM(E500-F500-G500-H500)</f>
        <v>#REF!</v>
      </c>
      <c r="K500" s="20" t="e">
        <f>SUM(D500-F500-G500-H500)</f>
        <v>#REF!</v>
      </c>
      <c r="L500" s="20" t="str">
        <f t="shared" si="218"/>
        <v xml:space="preserve"> </v>
      </c>
      <c r="M500" s="135" t="str">
        <f t="shared" si="219"/>
        <v xml:space="preserve"> </v>
      </c>
    </row>
    <row r="501" spans="2:13" ht="18.75" x14ac:dyDescent="0.3">
      <c r="B501" s="15">
        <v>13504</v>
      </c>
      <c r="C501" s="24" t="s">
        <v>175</v>
      </c>
      <c r="D501" s="204"/>
      <c r="E501" s="204"/>
      <c r="F501" s="17" t="e">
        <f>SUMIF(#REF!,B501,#REF!)</f>
        <v>#REF!</v>
      </c>
      <c r="G501" s="16" t="e">
        <f>SUMIF(#REF!,B501,#REF!)</f>
        <v>#REF!</v>
      </c>
      <c r="H501" s="18" t="e">
        <f>SUMIF(#REF!,B501,#REF!)</f>
        <v>#REF!</v>
      </c>
      <c r="I501" s="19" t="e">
        <f>F501+G501+H501</f>
        <v>#REF!</v>
      </c>
      <c r="J501" s="20" t="e">
        <f>SUM(E501-F501-G501-H501)</f>
        <v>#REF!</v>
      </c>
      <c r="K501" s="20" t="e">
        <f>SUM(D501-F501-G501-H501)</f>
        <v>#REF!</v>
      </c>
      <c r="L501" s="20" t="str">
        <f t="shared" si="218"/>
        <v xml:space="preserve"> </v>
      </c>
      <c r="M501" s="135" t="str">
        <f t="shared" si="219"/>
        <v xml:space="preserve"> </v>
      </c>
    </row>
    <row r="502" spans="2:13" ht="18.75" x14ac:dyDescent="0.3">
      <c r="B502" s="15">
        <v>13505</v>
      </c>
      <c r="C502" s="24" t="s">
        <v>184</v>
      </c>
      <c r="D502" s="204"/>
      <c r="E502" s="204"/>
      <c r="F502" s="17" t="e">
        <f>SUMIF(#REF!,B502,#REF!)</f>
        <v>#REF!</v>
      </c>
      <c r="G502" s="16" t="e">
        <f>SUMIF(#REF!,B502,#REF!)</f>
        <v>#REF!</v>
      </c>
      <c r="H502" s="18" t="e">
        <f>SUMIF(#REF!,B502,#REF!)</f>
        <v>#REF!</v>
      </c>
      <c r="I502" s="19" t="e">
        <f>F502+G502+H502</f>
        <v>#REF!</v>
      </c>
      <c r="J502" s="20" t="e">
        <f>SUM(E502-F502-G502-H502)</f>
        <v>#REF!</v>
      </c>
      <c r="K502" s="20" t="e">
        <f>SUM(D502-F502-G502-H502)</f>
        <v>#REF!</v>
      </c>
      <c r="L502" s="20" t="str">
        <f>IF(E502&gt;0,SUM(H502*100/E502)," ")</f>
        <v xml:space="preserve"> </v>
      </c>
      <c r="M502" s="135" t="str">
        <f t="shared" si="219"/>
        <v xml:space="preserve"> </v>
      </c>
    </row>
    <row r="503" spans="2:13" ht="18.75" x14ac:dyDescent="0.3">
      <c r="B503" s="15">
        <v>13509</v>
      </c>
      <c r="C503" s="24" t="s">
        <v>138</v>
      </c>
      <c r="D503" s="204"/>
      <c r="E503" s="204"/>
      <c r="F503" s="17" t="e">
        <f>SUMIF(#REF!,B503,#REF!)</f>
        <v>#REF!</v>
      </c>
      <c r="G503" s="16" t="e">
        <f>SUMIF(#REF!,B503,#REF!)</f>
        <v>#REF!</v>
      </c>
      <c r="H503" s="18" t="e">
        <f>SUMIF(#REF!,B503,#REF!)</f>
        <v>#REF!</v>
      </c>
      <c r="I503" s="19" t="e">
        <f>F503+G503+H503</f>
        <v>#REF!</v>
      </c>
      <c r="J503" s="20" t="e">
        <f>SUM(E503-F503-G503-H503)</f>
        <v>#REF!</v>
      </c>
      <c r="K503" s="20" t="e">
        <f>SUM(D503-F503-G503-H503)</f>
        <v>#REF!</v>
      </c>
      <c r="L503" s="20" t="str">
        <f t="shared" si="218"/>
        <v xml:space="preserve"> </v>
      </c>
      <c r="M503" s="135" t="str">
        <f t="shared" si="219"/>
        <v xml:space="preserve"> </v>
      </c>
    </row>
    <row r="504" spans="2:13" s="12" customFormat="1" ht="18.75" x14ac:dyDescent="0.3">
      <c r="B504" s="189">
        <v>1360</v>
      </c>
      <c r="C504" s="190" t="s">
        <v>121</v>
      </c>
      <c r="D504" s="191">
        <f>SUM(D505:D509)</f>
        <v>0</v>
      </c>
      <c r="E504" s="191">
        <f>SUM(E505:E509)</f>
        <v>0</v>
      </c>
      <c r="F504" s="191" t="e">
        <f t="shared" ref="F504:K504" si="225">SUM(F505:F509)</f>
        <v>#REF!</v>
      </c>
      <c r="G504" s="191" t="e">
        <f t="shared" si="225"/>
        <v>#REF!</v>
      </c>
      <c r="H504" s="191" t="e">
        <f t="shared" si="225"/>
        <v>#REF!</v>
      </c>
      <c r="I504" s="191" t="e">
        <f t="shared" si="225"/>
        <v>#REF!</v>
      </c>
      <c r="J504" s="191" t="e">
        <f t="shared" si="225"/>
        <v>#REF!</v>
      </c>
      <c r="K504" s="191" t="e">
        <f t="shared" si="225"/>
        <v>#REF!</v>
      </c>
      <c r="L504" s="192" t="str">
        <f t="shared" si="218"/>
        <v xml:space="preserve"> </v>
      </c>
      <c r="M504" s="193" t="str">
        <f t="shared" si="219"/>
        <v xml:space="preserve"> </v>
      </c>
    </row>
    <row r="505" spans="2:13" ht="18.75" x14ac:dyDescent="0.3">
      <c r="B505" s="15">
        <v>13610</v>
      </c>
      <c r="C505" s="24" t="s">
        <v>7</v>
      </c>
      <c r="D505" s="66"/>
      <c r="E505" s="204">
        <v>0</v>
      </c>
      <c r="F505" s="17" t="e">
        <f>SUMIF(#REF!,B505,#REF!)</f>
        <v>#REF!</v>
      </c>
      <c r="G505" s="16" t="e">
        <f>SUMIF(#REF!,B505,#REF!)</f>
        <v>#REF!</v>
      </c>
      <c r="H505" s="18" t="e">
        <f>SUMIF(#REF!,B505,#REF!)</f>
        <v>#REF!</v>
      </c>
      <c r="I505" s="19" t="e">
        <f>F505+G505+H505</f>
        <v>#REF!</v>
      </c>
      <c r="J505" s="20" t="e">
        <f>SUM(E505-F505-G505-H505)</f>
        <v>#REF!</v>
      </c>
      <c r="K505" s="20" t="e">
        <f>SUM(D505-F505-G505-H505)</f>
        <v>#REF!</v>
      </c>
      <c r="L505" s="20" t="str">
        <f t="shared" si="218"/>
        <v xml:space="preserve"> </v>
      </c>
      <c r="M505" s="135" t="str">
        <f t="shared" si="219"/>
        <v xml:space="preserve"> </v>
      </c>
    </row>
    <row r="506" spans="2:13" ht="18.75" x14ac:dyDescent="0.3">
      <c r="B506" s="15">
        <v>13620</v>
      </c>
      <c r="C506" s="24" t="s">
        <v>177</v>
      </c>
      <c r="D506" s="204"/>
      <c r="E506" s="204"/>
      <c r="F506" s="17" t="e">
        <f>SUMIF(#REF!,B506,#REF!)</f>
        <v>#REF!</v>
      </c>
      <c r="G506" s="16" t="e">
        <f>SUMIF(#REF!,B506,#REF!)</f>
        <v>#REF!</v>
      </c>
      <c r="H506" s="18" t="e">
        <f>SUMIF(#REF!,B506,#REF!)</f>
        <v>#REF!</v>
      </c>
      <c r="I506" s="19" t="e">
        <f>F506+G506+H506</f>
        <v>#REF!</v>
      </c>
      <c r="J506" s="20" t="e">
        <f>SUM(E506-F506-G506-H506)</f>
        <v>#REF!</v>
      </c>
      <c r="K506" s="20" t="e">
        <f>SUM(D506-F506-G506-H506)</f>
        <v>#REF!</v>
      </c>
      <c r="L506" s="20" t="str">
        <f t="shared" si="218"/>
        <v xml:space="preserve"> </v>
      </c>
      <c r="M506" s="135" t="str">
        <f t="shared" si="219"/>
        <v xml:space="preserve"> </v>
      </c>
    </row>
    <row r="507" spans="2:13" ht="18.75" x14ac:dyDescent="0.3">
      <c r="B507" s="15">
        <v>13640</v>
      </c>
      <c r="C507" s="24" t="s">
        <v>19</v>
      </c>
      <c r="D507" s="204"/>
      <c r="E507" s="204"/>
      <c r="F507" s="17" t="e">
        <f>SUMIF(#REF!,B507,#REF!)</f>
        <v>#REF!</v>
      </c>
      <c r="G507" s="16" t="e">
        <f>SUMIF(#REF!,B507,#REF!)</f>
        <v>#REF!</v>
      </c>
      <c r="H507" s="18" t="e">
        <f>SUMIF(#REF!,B507,#REF!)</f>
        <v>#REF!</v>
      </c>
      <c r="I507" s="19" t="e">
        <f>F507+G507+H507</f>
        <v>#REF!</v>
      </c>
      <c r="J507" s="20" t="e">
        <f>SUM(E507-F507-G507-H507)</f>
        <v>#REF!</v>
      </c>
      <c r="K507" s="20" t="e">
        <f>SUM(D507-F507-G507-H507)</f>
        <v>#REF!</v>
      </c>
      <c r="L507" s="20" t="str">
        <f t="shared" si="218"/>
        <v xml:space="preserve"> </v>
      </c>
      <c r="M507" s="135" t="str">
        <f t="shared" si="219"/>
        <v xml:space="preserve"> </v>
      </c>
    </row>
    <row r="508" spans="2:13" ht="18.75" x14ac:dyDescent="0.3">
      <c r="B508" s="15">
        <v>13650</v>
      </c>
      <c r="C508" s="24" t="s">
        <v>28</v>
      </c>
      <c r="D508" s="204"/>
      <c r="E508" s="204"/>
      <c r="F508" s="17" t="e">
        <f>SUMIF(#REF!,B508,#REF!)</f>
        <v>#REF!</v>
      </c>
      <c r="G508" s="16" t="e">
        <f>SUMIF(#REF!,B508,#REF!)</f>
        <v>#REF!</v>
      </c>
      <c r="H508" s="18" t="e">
        <f>SUMIF(#REF!,B508,#REF!)</f>
        <v>#REF!</v>
      </c>
      <c r="I508" s="19" t="e">
        <f>F508+G508+H508</f>
        <v>#REF!</v>
      </c>
      <c r="J508" s="20" t="e">
        <f>SUM(E508-F508-G508-H508)</f>
        <v>#REF!</v>
      </c>
      <c r="K508" s="20" t="e">
        <f>SUM(D508-F508-G508-H508)</f>
        <v>#REF!</v>
      </c>
      <c r="L508" s="20" t="str">
        <f>IF(E508&gt;0,SUM(H508*100/E508)," ")</f>
        <v xml:space="preserve"> </v>
      </c>
      <c r="M508" s="135" t="str">
        <f t="shared" si="219"/>
        <v xml:space="preserve"> </v>
      </c>
    </row>
    <row r="509" spans="2:13" ht="18.75" x14ac:dyDescent="0.3">
      <c r="B509" s="15">
        <v>13660</v>
      </c>
      <c r="C509" s="24" t="s">
        <v>16</v>
      </c>
      <c r="D509" s="66">
        <v>0</v>
      </c>
      <c r="E509" s="204">
        <v>0</v>
      </c>
      <c r="F509" s="17" t="e">
        <f>SUMIF(#REF!,B509,#REF!)</f>
        <v>#REF!</v>
      </c>
      <c r="G509" s="16" t="e">
        <f>SUMIF(#REF!,B509,#REF!)</f>
        <v>#REF!</v>
      </c>
      <c r="H509" s="18" t="e">
        <f>SUMIF(#REF!,B509,#REF!)</f>
        <v>#REF!</v>
      </c>
      <c r="I509" s="19" t="e">
        <f>F509+G509+H509</f>
        <v>#REF!</v>
      </c>
      <c r="J509" s="20" t="e">
        <f>SUM(E509-F509-G509-H509)</f>
        <v>#REF!</v>
      </c>
      <c r="K509" s="20" t="e">
        <f>SUM(D509-F509-G509-H509)</f>
        <v>#REF!</v>
      </c>
      <c r="L509" s="20" t="str">
        <f t="shared" si="218"/>
        <v xml:space="preserve"> </v>
      </c>
      <c r="M509" s="135" t="str">
        <f t="shared" si="219"/>
        <v xml:space="preserve"> </v>
      </c>
    </row>
    <row r="510" spans="2:13" s="12" customFormat="1" ht="18.75" x14ac:dyDescent="0.3">
      <c r="B510" s="189">
        <v>1370</v>
      </c>
      <c r="C510" s="190" t="s">
        <v>122</v>
      </c>
      <c r="D510" s="191">
        <f>SUM(D511:D512)</f>
        <v>0</v>
      </c>
      <c r="E510" s="191">
        <f>SUM(E511:E512)</f>
        <v>0</v>
      </c>
      <c r="F510" s="191" t="e">
        <f t="shared" ref="F510:K510" si="226">SUM(F511:F512)</f>
        <v>#REF!</v>
      </c>
      <c r="G510" s="191" t="e">
        <f t="shared" si="226"/>
        <v>#REF!</v>
      </c>
      <c r="H510" s="191" t="e">
        <f t="shared" si="226"/>
        <v>#REF!</v>
      </c>
      <c r="I510" s="191" t="e">
        <f t="shared" si="226"/>
        <v>#REF!</v>
      </c>
      <c r="J510" s="191" t="e">
        <f t="shared" si="226"/>
        <v>#REF!</v>
      </c>
      <c r="K510" s="191" t="e">
        <f t="shared" si="226"/>
        <v>#REF!</v>
      </c>
      <c r="L510" s="192" t="str">
        <f t="shared" si="218"/>
        <v xml:space="preserve"> </v>
      </c>
      <c r="M510" s="193" t="str">
        <f t="shared" si="219"/>
        <v xml:space="preserve"> </v>
      </c>
    </row>
    <row r="511" spans="2:13" ht="18.75" x14ac:dyDescent="0.3">
      <c r="B511" s="15">
        <v>13780</v>
      </c>
      <c r="C511" s="24" t="s">
        <v>0</v>
      </c>
      <c r="D511" s="66">
        <v>0</v>
      </c>
      <c r="E511" s="204">
        <v>0</v>
      </c>
      <c r="F511" s="17" t="e">
        <f>SUMIF(#REF!,B511,#REF!)</f>
        <v>#REF!</v>
      </c>
      <c r="G511" s="16" t="e">
        <f>SUMIF(#REF!,B511,#REF!)</f>
        <v>#REF!</v>
      </c>
      <c r="H511" s="18" t="e">
        <f>SUMIF(#REF!,B511,#REF!)</f>
        <v>#REF!</v>
      </c>
      <c r="I511" s="19" t="e">
        <f>F511+G511+H511</f>
        <v>#REF!</v>
      </c>
      <c r="J511" s="20" t="e">
        <f>SUM(E511-F511-G511-H511)</f>
        <v>#REF!</v>
      </c>
      <c r="K511" s="20" t="e">
        <f>SUM(D511-F511-G511-H511)</f>
        <v>#REF!</v>
      </c>
      <c r="L511" s="20" t="str">
        <f t="shared" si="218"/>
        <v xml:space="preserve"> </v>
      </c>
      <c r="M511" s="135" t="str">
        <f t="shared" si="219"/>
        <v xml:space="preserve"> </v>
      </c>
    </row>
    <row r="512" spans="2:13" ht="18.75" x14ac:dyDescent="0.3">
      <c r="B512" s="15">
        <v>13790</v>
      </c>
      <c r="C512" s="24" t="s">
        <v>32</v>
      </c>
      <c r="D512" s="66"/>
      <c r="E512" s="204"/>
      <c r="F512" s="17" t="e">
        <f>SUMIF(#REF!,B512,#REF!)</f>
        <v>#REF!</v>
      </c>
      <c r="G512" s="16" t="e">
        <f>SUMIF(#REF!,B512,#REF!)</f>
        <v>#REF!</v>
      </c>
      <c r="H512" s="18" t="e">
        <f>SUMIF(#REF!,B512,#REF!)</f>
        <v>#REF!</v>
      </c>
      <c r="I512" s="19" t="e">
        <f>F512+G512+H512</f>
        <v>#REF!</v>
      </c>
      <c r="J512" s="20" t="e">
        <f>SUM(E512-F512-G512-H512)</f>
        <v>#REF!</v>
      </c>
      <c r="K512" s="20" t="e">
        <f>SUM(D512-F512-G512-H512)</f>
        <v>#REF!</v>
      </c>
      <c r="L512" s="20" t="str">
        <f t="shared" si="218"/>
        <v xml:space="preserve"> </v>
      </c>
      <c r="M512" s="135" t="str">
        <f t="shared" si="219"/>
        <v xml:space="preserve"> </v>
      </c>
    </row>
    <row r="513" spans="2:13" s="12" customFormat="1" ht="18.75" x14ac:dyDescent="0.3">
      <c r="B513" s="189">
        <v>1380</v>
      </c>
      <c r="C513" s="190" t="s">
        <v>123</v>
      </c>
      <c r="D513" s="191">
        <f>SUM(D514:D514)</f>
        <v>0</v>
      </c>
      <c r="E513" s="191">
        <f>SUM(E514:E514)</f>
        <v>0</v>
      </c>
      <c r="F513" s="191" t="e">
        <f t="shared" ref="F513:K513" si="227">SUM(F514:F514)</f>
        <v>#REF!</v>
      </c>
      <c r="G513" s="191" t="e">
        <f t="shared" si="227"/>
        <v>#REF!</v>
      </c>
      <c r="H513" s="191" t="e">
        <f t="shared" si="227"/>
        <v>#REF!</v>
      </c>
      <c r="I513" s="191" t="e">
        <f t="shared" si="227"/>
        <v>#REF!</v>
      </c>
      <c r="J513" s="191" t="e">
        <f t="shared" si="227"/>
        <v>#REF!</v>
      </c>
      <c r="K513" s="191" t="e">
        <f t="shared" si="227"/>
        <v>#REF!</v>
      </c>
      <c r="L513" s="192" t="str">
        <f t="shared" si="218"/>
        <v xml:space="preserve"> </v>
      </c>
      <c r="M513" s="193" t="str">
        <f t="shared" si="219"/>
        <v xml:space="preserve"> </v>
      </c>
    </row>
    <row r="514" spans="2:13" ht="18.75" x14ac:dyDescent="0.3">
      <c r="B514" s="15">
        <v>13851</v>
      </c>
      <c r="C514" s="24" t="s">
        <v>83</v>
      </c>
      <c r="D514" s="66">
        <v>0</v>
      </c>
      <c r="E514" s="204">
        <v>0</v>
      </c>
      <c r="F514" s="17" t="e">
        <f>SUMIF(#REF!,B514,#REF!)</f>
        <v>#REF!</v>
      </c>
      <c r="G514" s="16" t="e">
        <f>SUMIF(#REF!,B514,#REF!)</f>
        <v>#REF!</v>
      </c>
      <c r="H514" s="18" t="e">
        <f>SUMIF(#REF!,B514,#REF!)</f>
        <v>#REF!</v>
      </c>
      <c r="I514" s="19" t="e">
        <f>F514+G514+H514</f>
        <v>#REF!</v>
      </c>
      <c r="J514" s="20" t="e">
        <f>SUM(E514-F514-G514-H514)</f>
        <v>#REF!</v>
      </c>
      <c r="K514" s="20" t="e">
        <f>SUM(D514-F514-G514-H514)</f>
        <v>#REF!</v>
      </c>
      <c r="L514" s="20" t="str">
        <f t="shared" si="218"/>
        <v xml:space="preserve"> </v>
      </c>
      <c r="M514" s="135" t="str">
        <f t="shared" si="219"/>
        <v xml:space="preserve"> </v>
      </c>
    </row>
    <row r="515" spans="2:13" ht="18.75" x14ac:dyDescent="0.3">
      <c r="B515" s="189">
        <v>1390</v>
      </c>
      <c r="C515" s="190" t="s">
        <v>127</v>
      </c>
      <c r="D515" s="191">
        <f>SUM(D516:D516)</f>
        <v>0</v>
      </c>
      <c r="E515" s="191">
        <f>SUM(E516:E516)</f>
        <v>0</v>
      </c>
      <c r="F515" s="191" t="e">
        <f t="shared" ref="F515:K515" si="228">SUM(F516:F516)</f>
        <v>#REF!</v>
      </c>
      <c r="G515" s="191" t="e">
        <f t="shared" si="228"/>
        <v>#REF!</v>
      </c>
      <c r="H515" s="191" t="e">
        <f t="shared" si="228"/>
        <v>#REF!</v>
      </c>
      <c r="I515" s="191" t="e">
        <f t="shared" si="228"/>
        <v>#REF!</v>
      </c>
      <c r="J515" s="191" t="e">
        <f t="shared" si="228"/>
        <v>#REF!</v>
      </c>
      <c r="K515" s="191" t="e">
        <f t="shared" si="228"/>
        <v>#REF!</v>
      </c>
      <c r="L515" s="192" t="str">
        <f t="shared" si="218"/>
        <v xml:space="preserve"> </v>
      </c>
      <c r="M515" s="193" t="str">
        <f t="shared" ref="M515:M521" si="229">IF(D515&gt;0,SUM(H515*100/D515)," ")</f>
        <v xml:space="preserve"> </v>
      </c>
    </row>
    <row r="516" spans="2:13" ht="18.75" x14ac:dyDescent="0.3">
      <c r="B516" s="15">
        <v>13918</v>
      </c>
      <c r="C516" s="24" t="s">
        <v>128</v>
      </c>
      <c r="D516" s="66"/>
      <c r="E516" s="204"/>
      <c r="F516" s="17" t="e">
        <f>SUMIF(#REF!,B516,#REF!)</f>
        <v>#REF!</v>
      </c>
      <c r="G516" s="16" t="e">
        <f>SUMIF(#REF!,B516,#REF!)</f>
        <v>#REF!</v>
      </c>
      <c r="H516" s="18" t="e">
        <f>SUMIF(#REF!,B516,#REF!)</f>
        <v>#REF!</v>
      </c>
      <c r="I516" s="19" t="e">
        <f>F516+G516+H516</f>
        <v>#REF!</v>
      </c>
      <c r="J516" s="20" t="e">
        <f>SUM(E516-F516-G516-H516)</f>
        <v>#REF!</v>
      </c>
      <c r="K516" s="20" t="e">
        <f>SUM(D516-F516-G516-H516)</f>
        <v>#REF!</v>
      </c>
      <c r="L516" s="20" t="str">
        <f t="shared" si="218"/>
        <v xml:space="preserve"> </v>
      </c>
      <c r="M516" s="135" t="str">
        <f t="shared" si="229"/>
        <v xml:space="preserve"> </v>
      </c>
    </row>
    <row r="517" spans="2:13" ht="18.75" x14ac:dyDescent="0.3">
      <c r="B517" s="189">
        <v>1395</v>
      </c>
      <c r="C517" s="190" t="s">
        <v>129</v>
      </c>
      <c r="D517" s="191">
        <f>SUM(D518:D521)</f>
        <v>0</v>
      </c>
      <c r="E517" s="191">
        <f>SUM(E518:E521)</f>
        <v>0</v>
      </c>
      <c r="F517" s="191" t="e">
        <f t="shared" ref="F517:K517" si="230">SUM(F518:F521)</f>
        <v>#REF!</v>
      </c>
      <c r="G517" s="191" t="e">
        <f t="shared" si="230"/>
        <v>#REF!</v>
      </c>
      <c r="H517" s="191" t="e">
        <f t="shared" si="230"/>
        <v>#REF!</v>
      </c>
      <c r="I517" s="191" t="e">
        <f t="shared" si="230"/>
        <v>#REF!</v>
      </c>
      <c r="J517" s="191" t="e">
        <f t="shared" si="230"/>
        <v>#REF!</v>
      </c>
      <c r="K517" s="191" t="e">
        <f t="shared" si="230"/>
        <v>#REF!</v>
      </c>
      <c r="L517" s="192" t="str">
        <f t="shared" si="218"/>
        <v xml:space="preserve"> </v>
      </c>
      <c r="M517" s="193" t="str">
        <f t="shared" si="229"/>
        <v xml:space="preserve"> </v>
      </c>
    </row>
    <row r="518" spans="2:13" ht="18.75" x14ac:dyDescent="0.3">
      <c r="B518" s="15">
        <v>13950</v>
      </c>
      <c r="C518" s="24" t="s">
        <v>3</v>
      </c>
      <c r="D518" s="66"/>
      <c r="E518" s="204"/>
      <c r="F518" s="17" t="e">
        <f>SUMIF(#REF!,B518,#REF!)</f>
        <v>#REF!</v>
      </c>
      <c r="G518" s="16" t="e">
        <f>SUMIF(#REF!,B518,#REF!)</f>
        <v>#REF!</v>
      </c>
      <c r="H518" s="18" t="e">
        <f>SUMIF(#REF!,B518,#REF!)</f>
        <v>#REF!</v>
      </c>
      <c r="I518" s="19" t="e">
        <f>F518+G518+H518</f>
        <v>#REF!</v>
      </c>
      <c r="J518" s="20" t="e">
        <f>SUM(E518-F518-G518-H518)</f>
        <v>#REF!</v>
      </c>
      <c r="K518" s="20" t="e">
        <f>SUM(D518-F518-G518-H518)</f>
        <v>#REF!</v>
      </c>
      <c r="L518" s="20" t="str">
        <f t="shared" si="218"/>
        <v xml:space="preserve"> </v>
      </c>
      <c r="M518" s="135" t="str">
        <f t="shared" si="229"/>
        <v xml:space="preserve"> </v>
      </c>
    </row>
    <row r="519" spans="2:13" ht="18.75" x14ac:dyDescent="0.3">
      <c r="B519" s="15">
        <v>13951</v>
      </c>
      <c r="C519" s="24" t="s">
        <v>8</v>
      </c>
      <c r="D519" s="204"/>
      <c r="E519" s="204"/>
      <c r="F519" s="17" t="e">
        <f>SUMIF(#REF!,B519,#REF!)</f>
        <v>#REF!</v>
      </c>
      <c r="G519" s="16" t="e">
        <f>SUMIF(#REF!,B519,#REF!)</f>
        <v>#REF!</v>
      </c>
      <c r="H519" s="18" t="e">
        <f>SUMIF(#REF!,B519,#REF!)</f>
        <v>#REF!</v>
      </c>
      <c r="I519" s="19" t="e">
        <f>F519+G519+H519</f>
        <v>#REF!</v>
      </c>
      <c r="J519" s="20" t="e">
        <f>SUM(E519-F519-G519-H519)</f>
        <v>#REF!</v>
      </c>
      <c r="K519" s="20" t="e">
        <f>SUM(D519-F519-G519-H519)</f>
        <v>#REF!</v>
      </c>
      <c r="L519" s="20" t="str">
        <f>IF(E519&gt;0,SUM(H519*100/E519)," ")</f>
        <v xml:space="preserve"> </v>
      </c>
      <c r="M519" s="135" t="str">
        <f t="shared" si="229"/>
        <v xml:space="preserve"> </v>
      </c>
    </row>
    <row r="520" spans="2:13" ht="18.75" x14ac:dyDescent="0.3">
      <c r="B520" s="15">
        <v>13952</v>
      </c>
      <c r="C520" s="24" t="s">
        <v>192</v>
      </c>
      <c r="D520" s="204"/>
      <c r="E520" s="204"/>
      <c r="F520" s="17" t="e">
        <f>SUMIF(#REF!,B520,#REF!)</f>
        <v>#REF!</v>
      </c>
      <c r="G520" s="16" t="e">
        <f>SUMIF(#REF!,B520,#REF!)</f>
        <v>#REF!</v>
      </c>
      <c r="H520" s="18" t="e">
        <f>SUMIF(#REF!,B520,#REF!)</f>
        <v>#REF!</v>
      </c>
      <c r="I520" s="19" t="e">
        <f>F520+G520+H520</f>
        <v>#REF!</v>
      </c>
      <c r="J520" s="20" t="e">
        <f>SUM(E520-F520-G520-H520)</f>
        <v>#REF!</v>
      </c>
      <c r="K520" s="20" t="e">
        <f>SUM(D520-F520-G520-H520)</f>
        <v>#REF!</v>
      </c>
      <c r="L520" s="20" t="str">
        <f>IF(E520&gt;0,SUM(H520*100/E520)," ")</f>
        <v xml:space="preserve"> </v>
      </c>
      <c r="M520" s="135" t="str">
        <f>IF(D520&gt;0,SUM(H520*100/D520)," ")</f>
        <v xml:space="preserve"> </v>
      </c>
    </row>
    <row r="521" spans="2:13" ht="18.75" x14ac:dyDescent="0.3">
      <c r="B521" s="15">
        <v>13953</v>
      </c>
      <c r="C521" s="24" t="s">
        <v>130</v>
      </c>
      <c r="D521" s="66"/>
      <c r="E521" s="204"/>
      <c r="F521" s="17" t="e">
        <f>SUMIF(#REF!,B521,#REF!)</f>
        <v>#REF!</v>
      </c>
      <c r="G521" s="16" t="e">
        <f>SUMIF(#REF!,B521,#REF!)</f>
        <v>#REF!</v>
      </c>
      <c r="H521" s="18" t="e">
        <f>SUMIF(#REF!,B521,#REF!)</f>
        <v>#REF!</v>
      </c>
      <c r="I521" s="19" t="e">
        <f>F521+G521+H521</f>
        <v>#REF!</v>
      </c>
      <c r="J521" s="20" t="e">
        <f>SUM(E521-F521-G521-H521)</f>
        <v>#REF!</v>
      </c>
      <c r="K521" s="20" t="e">
        <f>SUM(D521-F521-G521-H521)</f>
        <v>#REF!</v>
      </c>
      <c r="L521" s="20" t="str">
        <f t="shared" si="218"/>
        <v xml:space="preserve"> </v>
      </c>
      <c r="M521" s="135" t="str">
        <f t="shared" si="229"/>
        <v xml:space="preserve"> </v>
      </c>
    </row>
    <row r="522" spans="2:13" s="12" customFormat="1" ht="18.75" x14ac:dyDescent="0.3">
      <c r="B522" s="189">
        <v>1400</v>
      </c>
      <c r="C522" s="190" t="s">
        <v>124</v>
      </c>
      <c r="D522" s="191">
        <f>SUM(D523:D526)</f>
        <v>0</v>
      </c>
      <c r="E522" s="191">
        <f>SUM(E523:E526)</f>
        <v>0</v>
      </c>
      <c r="F522" s="191" t="e">
        <f t="shared" ref="F522:K522" si="231">SUM(F523:F526)</f>
        <v>#REF!</v>
      </c>
      <c r="G522" s="191" t="e">
        <f t="shared" si="231"/>
        <v>#REF!</v>
      </c>
      <c r="H522" s="191" t="e">
        <f t="shared" si="231"/>
        <v>#REF!</v>
      </c>
      <c r="I522" s="191" t="e">
        <f t="shared" si="231"/>
        <v>#REF!</v>
      </c>
      <c r="J522" s="191" t="e">
        <f t="shared" si="231"/>
        <v>#REF!</v>
      </c>
      <c r="K522" s="191" t="e">
        <f t="shared" si="231"/>
        <v>#REF!</v>
      </c>
      <c r="L522" s="192" t="str">
        <f t="shared" si="218"/>
        <v xml:space="preserve"> </v>
      </c>
      <c r="M522" s="193" t="str">
        <f t="shared" ref="M522:M529" si="232">IF(D522&gt;0,SUM(H522*100/D522)," ")</f>
        <v xml:space="preserve"> </v>
      </c>
    </row>
    <row r="523" spans="2:13" ht="18.75" x14ac:dyDescent="0.3">
      <c r="B523" s="15">
        <v>14010</v>
      </c>
      <c r="C523" s="24" t="s">
        <v>9</v>
      </c>
      <c r="D523" s="66"/>
      <c r="E523" s="204"/>
      <c r="F523" s="17" t="e">
        <f>SUMIF(#REF!,B523,#REF!)</f>
        <v>#REF!</v>
      </c>
      <c r="G523" s="16" t="e">
        <f>SUMIF(#REF!,B523,#REF!)</f>
        <v>#REF!</v>
      </c>
      <c r="H523" s="18" t="e">
        <f>SUMIF(#REF!,B523,#REF!)</f>
        <v>#REF!</v>
      </c>
      <c r="I523" s="19" t="e">
        <f>F523+G523+H523</f>
        <v>#REF!</v>
      </c>
      <c r="J523" s="20" t="e">
        <f>SUM(E523-F523-G523-H523)</f>
        <v>#REF!</v>
      </c>
      <c r="K523" s="20" t="e">
        <f>SUM(D523-F523-G523-H523)</f>
        <v>#REF!</v>
      </c>
      <c r="L523" s="20" t="str">
        <f t="shared" si="218"/>
        <v xml:space="preserve"> </v>
      </c>
      <c r="M523" s="135" t="str">
        <f t="shared" si="232"/>
        <v xml:space="preserve"> </v>
      </c>
    </row>
    <row r="524" spans="2:13" ht="18.75" x14ac:dyDescent="0.3">
      <c r="B524" s="15">
        <v>14020</v>
      </c>
      <c r="C524" s="24" t="s">
        <v>135</v>
      </c>
      <c r="D524" s="66"/>
      <c r="E524" s="204"/>
      <c r="F524" s="17" t="e">
        <f>SUMIF(#REF!,B524,#REF!)</f>
        <v>#REF!</v>
      </c>
      <c r="G524" s="16" t="e">
        <f>SUMIF(#REF!,B524,#REF!)</f>
        <v>#REF!</v>
      </c>
      <c r="H524" s="18" t="e">
        <f>SUMIF(#REF!,B524,#REF!)</f>
        <v>#REF!</v>
      </c>
      <c r="I524" s="19" t="e">
        <f>F524+G524+H524</f>
        <v>#REF!</v>
      </c>
      <c r="J524" s="20" t="e">
        <f>SUM(E524-F524-G524-H524)</f>
        <v>#REF!</v>
      </c>
      <c r="K524" s="20" t="e">
        <f>SUM(D524-F524-G524-H524)</f>
        <v>#REF!</v>
      </c>
      <c r="L524" s="20" t="str">
        <f t="shared" si="218"/>
        <v xml:space="preserve"> </v>
      </c>
      <c r="M524" s="135" t="str">
        <f t="shared" si="232"/>
        <v xml:space="preserve"> </v>
      </c>
    </row>
    <row r="525" spans="2:13" ht="18.75" x14ac:dyDescent="0.3">
      <c r="B525" s="21">
        <v>14040</v>
      </c>
      <c r="C525" s="205" t="s">
        <v>40</v>
      </c>
      <c r="D525" s="204"/>
      <c r="E525" s="204"/>
      <c r="F525" s="17" t="e">
        <f>SUMIF(#REF!,B525,#REF!)</f>
        <v>#REF!</v>
      </c>
      <c r="G525" s="16" t="e">
        <f>SUMIF(#REF!,B525,#REF!)</f>
        <v>#REF!</v>
      </c>
      <c r="H525" s="18" t="e">
        <f>SUMIF(#REF!,B525,#REF!)</f>
        <v>#REF!</v>
      </c>
      <c r="I525" s="19" t="e">
        <f>F525+G525+H525</f>
        <v>#REF!</v>
      </c>
      <c r="J525" s="20" t="e">
        <f>SUM(E525-F525-G525-H525)</f>
        <v>#REF!</v>
      </c>
      <c r="K525" s="20" t="e">
        <f>SUM(D525-F525-G525-H525)</f>
        <v>#REF!</v>
      </c>
      <c r="L525" s="20" t="str">
        <f>IF(E525&gt;0,SUM(H525*100/E525)," ")</f>
        <v xml:space="preserve"> </v>
      </c>
      <c r="M525" s="135" t="str">
        <f>IF(D525&gt;0,SUM(H525*100/D525)," ")</f>
        <v xml:space="preserve"> </v>
      </c>
    </row>
    <row r="526" spans="2:13" ht="18.75" x14ac:dyDescent="0.3">
      <c r="B526" s="15">
        <v>14050</v>
      </c>
      <c r="C526" s="24" t="s">
        <v>190</v>
      </c>
      <c r="D526" s="66"/>
      <c r="E526" s="204"/>
      <c r="F526" s="17" t="e">
        <f>SUMIF(#REF!,B526,#REF!)</f>
        <v>#REF!</v>
      </c>
      <c r="G526" s="16" t="e">
        <f>SUMIF(#REF!,B526,#REF!)</f>
        <v>#REF!</v>
      </c>
      <c r="H526" s="18" t="e">
        <f>SUMIF(#REF!,B526,#REF!)</f>
        <v>#REF!</v>
      </c>
      <c r="I526" s="19" t="e">
        <f>F526+G526+H526</f>
        <v>#REF!</v>
      </c>
      <c r="J526" s="20" t="e">
        <f>SUM(E526-F526-G526-H526)</f>
        <v>#REF!</v>
      </c>
      <c r="K526" s="20" t="e">
        <f>SUM(D526-F526-G526-H526)</f>
        <v>#REF!</v>
      </c>
      <c r="L526" s="20" t="str">
        <f t="shared" si="218"/>
        <v xml:space="preserve"> </v>
      </c>
      <c r="M526" s="135" t="str">
        <f t="shared" si="232"/>
        <v xml:space="preserve"> </v>
      </c>
    </row>
    <row r="527" spans="2:13" s="12" customFormat="1" ht="18.75" x14ac:dyDescent="0.3">
      <c r="B527" s="189">
        <v>1410</v>
      </c>
      <c r="C527" s="190" t="s">
        <v>125</v>
      </c>
      <c r="D527" s="191">
        <f t="shared" ref="D527:K527" si="233">SUM(D528:D531)</f>
        <v>0</v>
      </c>
      <c r="E527" s="191">
        <f>SUM(E528:E531)</f>
        <v>0</v>
      </c>
      <c r="F527" s="191" t="e">
        <f t="shared" si="233"/>
        <v>#REF!</v>
      </c>
      <c r="G527" s="191" t="e">
        <f t="shared" si="233"/>
        <v>#REF!</v>
      </c>
      <c r="H527" s="191" t="e">
        <f t="shared" si="233"/>
        <v>#REF!</v>
      </c>
      <c r="I527" s="191" t="e">
        <f t="shared" si="233"/>
        <v>#REF!</v>
      </c>
      <c r="J527" s="191" t="e">
        <f t="shared" si="233"/>
        <v>#REF!</v>
      </c>
      <c r="K527" s="191" t="e">
        <f t="shared" si="233"/>
        <v>#REF!</v>
      </c>
      <c r="L527" s="192" t="str">
        <f t="shared" si="218"/>
        <v xml:space="preserve"> </v>
      </c>
      <c r="M527" s="193" t="str">
        <f t="shared" si="232"/>
        <v xml:space="preserve"> </v>
      </c>
    </row>
    <row r="528" spans="2:13" ht="18.75" x14ac:dyDescent="0.3">
      <c r="B528" s="15">
        <v>14110</v>
      </c>
      <c r="C528" s="22" t="s">
        <v>30</v>
      </c>
      <c r="D528" s="66"/>
      <c r="E528" s="204"/>
      <c r="F528" s="17" t="e">
        <f>SUMIF(#REF!,B528,#REF!)</f>
        <v>#REF!</v>
      </c>
      <c r="G528" s="16" t="e">
        <f>SUMIF(#REF!,B528,#REF!)</f>
        <v>#REF!</v>
      </c>
      <c r="H528" s="18" t="e">
        <f>SUMIF(#REF!,B528,#REF!)</f>
        <v>#REF!</v>
      </c>
      <c r="I528" s="19" t="e">
        <f>F528+G528+H528</f>
        <v>#REF!</v>
      </c>
      <c r="J528" s="20" t="e">
        <f>SUM(E528-F528-G528-H528)</f>
        <v>#REF!</v>
      </c>
      <c r="K528" s="20" t="e">
        <f>SUM(D528-F528-G528-H528)</f>
        <v>#REF!</v>
      </c>
      <c r="L528" s="20" t="str">
        <f t="shared" si="218"/>
        <v xml:space="preserve"> </v>
      </c>
      <c r="M528" s="135" t="str">
        <f t="shared" si="232"/>
        <v xml:space="preserve"> </v>
      </c>
    </row>
    <row r="529" spans="2:13" ht="18.75" x14ac:dyDescent="0.3">
      <c r="B529" s="138">
        <v>14140</v>
      </c>
      <c r="C529" s="22" t="s">
        <v>82</v>
      </c>
      <c r="D529" s="66"/>
      <c r="E529" s="204"/>
      <c r="F529" s="17" t="e">
        <f>SUMIF(#REF!,B529,#REF!)</f>
        <v>#REF!</v>
      </c>
      <c r="G529" s="16" t="e">
        <f>SUMIF(#REF!,B529,#REF!)</f>
        <v>#REF!</v>
      </c>
      <c r="H529" s="18" t="e">
        <f>SUMIF(#REF!,B529,#REF!)</f>
        <v>#REF!</v>
      </c>
      <c r="I529" s="19" t="e">
        <f>F529+G529+H529</f>
        <v>#REF!</v>
      </c>
      <c r="J529" s="20" t="e">
        <f>SUM(E529-F529-G529-H529)</f>
        <v>#REF!</v>
      </c>
      <c r="K529" s="20" t="e">
        <f>SUM(D529-F529-G529-H529)</f>
        <v>#REF!</v>
      </c>
      <c r="L529" s="20" t="str">
        <f t="shared" si="218"/>
        <v xml:space="preserve"> </v>
      </c>
      <c r="M529" s="135" t="str">
        <f t="shared" si="232"/>
        <v xml:space="preserve"> </v>
      </c>
    </row>
    <row r="530" spans="2:13" ht="18.75" x14ac:dyDescent="0.3">
      <c r="B530" s="196">
        <v>14150</v>
      </c>
      <c r="C530" s="22" t="s">
        <v>131</v>
      </c>
      <c r="D530" s="204"/>
      <c r="E530" s="204"/>
      <c r="F530" s="17" t="e">
        <f>SUMIF(#REF!,B530,#REF!)</f>
        <v>#REF!</v>
      </c>
      <c r="G530" s="16" t="e">
        <f>SUMIF(#REF!,B530,#REF!)</f>
        <v>#REF!</v>
      </c>
      <c r="H530" s="18" t="e">
        <f>SUMIF(#REF!,B530,#REF!)</f>
        <v>#REF!</v>
      </c>
      <c r="I530" s="19" t="e">
        <f>F530+G530+H530</f>
        <v>#REF!</v>
      </c>
      <c r="J530" s="20" t="e">
        <f>SUM(E530-F530-G530-H530)</f>
        <v>#REF!</v>
      </c>
      <c r="K530" s="20" t="e">
        <f>SUM(D530-F530-G530-H530)</f>
        <v>#REF!</v>
      </c>
      <c r="L530" s="20" t="str">
        <f t="shared" si="218"/>
        <v xml:space="preserve"> </v>
      </c>
      <c r="M530" s="135" t="str">
        <f>IF(D530&gt;0,SUM(H530*100/D530)," ")</f>
        <v xml:space="preserve"> </v>
      </c>
    </row>
    <row r="531" spans="2:13" ht="18.75" x14ac:dyDescent="0.3">
      <c r="B531" s="138">
        <v>14160</v>
      </c>
      <c r="C531" s="22" t="s">
        <v>202</v>
      </c>
      <c r="D531" s="66"/>
      <c r="E531" s="204"/>
      <c r="F531" s="17" t="e">
        <f>SUMIF(#REF!,B531,#REF!)</f>
        <v>#REF!</v>
      </c>
      <c r="G531" s="16" t="e">
        <f>SUMIF(#REF!,B531,#REF!)</f>
        <v>#REF!</v>
      </c>
      <c r="H531" s="18" t="e">
        <f>SUMIF(#REF!,B531,#REF!)</f>
        <v>#REF!</v>
      </c>
      <c r="I531" s="19" t="e">
        <f>F531+G531+H531</f>
        <v>#REF!</v>
      </c>
      <c r="J531" s="20" t="e">
        <f>SUM(E531-F531-G531-H531)</f>
        <v>#REF!</v>
      </c>
      <c r="K531" s="20" t="e">
        <f>SUM(D531-F531-G531-H531)</f>
        <v>#REF!</v>
      </c>
      <c r="L531" s="20" t="str">
        <f t="shared" ref="L531:L541" si="234">IF(E531&gt;0,SUM(H531*100/E531)," ")</f>
        <v xml:space="preserve"> </v>
      </c>
      <c r="M531" s="135" t="str">
        <f t="shared" ref="M531:M541" si="235">IF(D531&gt;0,SUM(H531*100/D531)," ")</f>
        <v xml:space="preserve"> </v>
      </c>
    </row>
    <row r="532" spans="2:13" ht="18.75" x14ac:dyDescent="0.3">
      <c r="B532" s="189">
        <v>1420</v>
      </c>
      <c r="C532" s="190" t="s">
        <v>126</v>
      </c>
      <c r="D532" s="191">
        <f>SUM(D533:D533)</f>
        <v>0</v>
      </c>
      <c r="E532" s="191">
        <f>SUM(E533:E533)</f>
        <v>0</v>
      </c>
      <c r="F532" s="191" t="e">
        <f t="shared" ref="F532:K532" si="236">SUM(F533:F533)</f>
        <v>#REF!</v>
      </c>
      <c r="G532" s="191" t="e">
        <f t="shared" si="236"/>
        <v>#REF!</v>
      </c>
      <c r="H532" s="191" t="e">
        <f t="shared" si="236"/>
        <v>#REF!</v>
      </c>
      <c r="I532" s="191" t="e">
        <f t="shared" si="236"/>
        <v>#REF!</v>
      </c>
      <c r="J532" s="191" t="e">
        <f t="shared" si="236"/>
        <v>#REF!</v>
      </c>
      <c r="K532" s="191" t="e">
        <f t="shared" si="236"/>
        <v>#REF!</v>
      </c>
      <c r="L532" s="192" t="str">
        <f t="shared" si="234"/>
        <v xml:space="preserve"> </v>
      </c>
      <c r="M532" s="193" t="str">
        <f t="shared" si="235"/>
        <v xml:space="preserve"> </v>
      </c>
    </row>
    <row r="533" spans="2:13" ht="18.75" x14ac:dyDescent="0.3">
      <c r="B533" s="196">
        <v>14210</v>
      </c>
      <c r="C533" s="22" t="s">
        <v>17</v>
      </c>
      <c r="D533" s="204"/>
      <c r="E533" s="204"/>
      <c r="F533" s="17" t="e">
        <f>SUMIF(#REF!,B533,#REF!)</f>
        <v>#REF!</v>
      </c>
      <c r="G533" s="16" t="e">
        <f>SUMIF(#REF!,B533,#REF!)</f>
        <v>#REF!</v>
      </c>
      <c r="H533" s="18" t="e">
        <f>SUMIF(#REF!,B533,#REF!)</f>
        <v>#REF!</v>
      </c>
      <c r="I533" s="19" t="e">
        <f>F533+G533+H533</f>
        <v>#REF!</v>
      </c>
      <c r="J533" s="20" t="e">
        <f>SUM(E533-F533-G533-H533)</f>
        <v>#REF!</v>
      </c>
      <c r="K533" s="20" t="e">
        <f>SUM(D533-F533-G533-H533)</f>
        <v>#REF!</v>
      </c>
      <c r="L533" s="20" t="str">
        <f>IF(E533&gt;0,SUM(H533*100/E533)," ")</f>
        <v xml:space="preserve"> </v>
      </c>
      <c r="M533" s="135" t="str">
        <f>IF(D533&gt;0,SUM(H533*100/D533)," ")</f>
        <v xml:space="preserve"> </v>
      </c>
    </row>
    <row r="534" spans="2:13" ht="18.75" x14ac:dyDescent="0.3">
      <c r="B534" s="189">
        <v>1430</v>
      </c>
      <c r="C534" s="190" t="s">
        <v>132</v>
      </c>
      <c r="D534" s="191">
        <f>SUM(D535:D536)</f>
        <v>0</v>
      </c>
      <c r="E534" s="191">
        <f>SUM(E535:E536)</f>
        <v>0</v>
      </c>
      <c r="F534" s="191" t="e">
        <f t="shared" ref="F534:K534" si="237">SUM(F535:F536)</f>
        <v>#REF!</v>
      </c>
      <c r="G534" s="191" t="e">
        <f t="shared" si="237"/>
        <v>#REF!</v>
      </c>
      <c r="H534" s="191" t="e">
        <f t="shared" si="237"/>
        <v>#REF!</v>
      </c>
      <c r="I534" s="191" t="e">
        <f t="shared" si="237"/>
        <v>#REF!</v>
      </c>
      <c r="J534" s="191" t="e">
        <f t="shared" si="237"/>
        <v>#REF!</v>
      </c>
      <c r="K534" s="191" t="e">
        <f t="shared" si="237"/>
        <v>#REF!</v>
      </c>
      <c r="L534" s="192" t="str">
        <f t="shared" si="234"/>
        <v xml:space="preserve"> </v>
      </c>
      <c r="M534" s="193" t="str">
        <f t="shared" si="235"/>
        <v xml:space="preserve"> </v>
      </c>
    </row>
    <row r="535" spans="2:13" ht="18.75" x14ac:dyDescent="0.3">
      <c r="B535" s="196">
        <v>14310</v>
      </c>
      <c r="C535" s="22" t="s">
        <v>20</v>
      </c>
      <c r="D535" s="66"/>
      <c r="E535" s="204"/>
      <c r="F535" s="17" t="e">
        <f>SUMIF(#REF!,B535,#REF!)</f>
        <v>#REF!</v>
      </c>
      <c r="G535" s="16" t="e">
        <f>SUMIF(#REF!,B535,#REF!)</f>
        <v>#REF!</v>
      </c>
      <c r="H535" s="18" t="e">
        <f>SUMIF(#REF!,B535,#REF!)</f>
        <v>#REF!</v>
      </c>
      <c r="I535" s="19" t="e">
        <f>F535+G535+H535</f>
        <v>#REF!</v>
      </c>
      <c r="J535" s="20" t="e">
        <f>SUM(E535-F535-G535-H535)</f>
        <v>#REF!</v>
      </c>
      <c r="K535" s="20" t="e">
        <f>SUM(D535-F535-G535-H535)</f>
        <v>#REF!</v>
      </c>
      <c r="L535" s="20" t="str">
        <f t="shared" si="234"/>
        <v xml:space="preserve"> </v>
      </c>
      <c r="M535" s="135" t="str">
        <f t="shared" si="235"/>
        <v xml:space="preserve"> </v>
      </c>
    </row>
    <row r="536" spans="2:13" ht="18.75" x14ac:dyDescent="0.3">
      <c r="B536" s="196">
        <v>14320</v>
      </c>
      <c r="C536" s="22" t="s">
        <v>133</v>
      </c>
      <c r="D536" s="66"/>
      <c r="E536" s="204"/>
      <c r="F536" s="17" t="e">
        <f>SUMIF(#REF!,B536,#REF!)</f>
        <v>#REF!</v>
      </c>
      <c r="G536" s="16" t="e">
        <f>SUMIF(#REF!,B536,#REF!)</f>
        <v>#REF!</v>
      </c>
      <c r="H536" s="18" t="e">
        <f>SUMIF(#REF!,B536,#REF!)</f>
        <v>#REF!</v>
      </c>
      <c r="I536" s="19" t="e">
        <f>F536+G536+H536</f>
        <v>#REF!</v>
      </c>
      <c r="J536" s="20" t="e">
        <f>SUM(E536-F536-G536-H536)</f>
        <v>#REF!</v>
      </c>
      <c r="K536" s="20" t="e">
        <f>SUM(D536-F536-G536-H536)</f>
        <v>#REF!</v>
      </c>
      <c r="L536" s="20" t="str">
        <f t="shared" si="234"/>
        <v xml:space="preserve"> </v>
      </c>
      <c r="M536" s="135" t="str">
        <f t="shared" si="235"/>
        <v xml:space="preserve"> </v>
      </c>
    </row>
    <row r="537" spans="2:13" ht="18.75" x14ac:dyDescent="0.3">
      <c r="B537" s="136">
        <v>1320</v>
      </c>
      <c r="C537" s="39" t="s">
        <v>10</v>
      </c>
      <c r="D537" s="55">
        <f>SUM(D538:D540)</f>
        <v>0</v>
      </c>
      <c r="E537" s="203">
        <f>SUM(E538:E540)</f>
        <v>0</v>
      </c>
      <c r="F537" s="55" t="e">
        <f t="shared" ref="F537:K537" si="238">SUM(F538:F540)</f>
        <v>#REF!</v>
      </c>
      <c r="G537" s="55" t="e">
        <f t="shared" si="238"/>
        <v>#REF!</v>
      </c>
      <c r="H537" s="55" t="e">
        <f t="shared" si="238"/>
        <v>#REF!</v>
      </c>
      <c r="I537" s="49" t="e">
        <f t="shared" si="238"/>
        <v>#REF!</v>
      </c>
      <c r="J537" s="49" t="e">
        <f t="shared" si="238"/>
        <v>#REF!</v>
      </c>
      <c r="K537" s="49" t="e">
        <f t="shared" si="238"/>
        <v>#REF!</v>
      </c>
      <c r="L537" s="49" t="str">
        <f t="shared" si="234"/>
        <v xml:space="preserve"> </v>
      </c>
      <c r="M537" s="137" t="str">
        <f t="shared" si="235"/>
        <v xml:space="preserve"> </v>
      </c>
    </row>
    <row r="538" spans="2:13" ht="18.75" x14ac:dyDescent="0.3">
      <c r="B538" s="139">
        <v>13210</v>
      </c>
      <c r="C538" s="26" t="s">
        <v>11</v>
      </c>
      <c r="D538" s="66"/>
      <c r="E538" s="204"/>
      <c r="F538" s="17" t="e">
        <f>SUMIF(#REF!,B538,#REF!)</f>
        <v>#REF!</v>
      </c>
      <c r="G538" s="16" t="e">
        <f>SUMIF(#REF!,B538,#REF!)</f>
        <v>#REF!</v>
      </c>
      <c r="H538" s="18" t="e">
        <f>SUMIF(#REF!,B538,#REF!)</f>
        <v>#REF!</v>
      </c>
      <c r="I538" s="27" t="e">
        <f>F538+G538+H538</f>
        <v>#REF!</v>
      </c>
      <c r="J538" s="28" t="e">
        <f>E538-I538</f>
        <v>#REF!</v>
      </c>
      <c r="K538" s="20" t="e">
        <f>D538-I538</f>
        <v>#REF!</v>
      </c>
      <c r="L538" s="28" t="str">
        <f t="shared" si="234"/>
        <v xml:space="preserve"> </v>
      </c>
      <c r="M538" s="135" t="str">
        <f t="shared" si="235"/>
        <v xml:space="preserve"> </v>
      </c>
    </row>
    <row r="539" spans="2:13" ht="18.75" x14ac:dyDescent="0.3">
      <c r="B539" s="139">
        <v>13220</v>
      </c>
      <c r="C539" s="26" t="s">
        <v>12</v>
      </c>
      <c r="D539" s="66"/>
      <c r="E539" s="204"/>
      <c r="F539" s="17" t="e">
        <f>SUMIF(#REF!,B539,#REF!)</f>
        <v>#REF!</v>
      </c>
      <c r="G539" s="16" t="e">
        <f>SUMIF(#REF!,B539,#REF!)</f>
        <v>#REF!</v>
      </c>
      <c r="H539" s="18" t="e">
        <f>SUMIF(#REF!,B539,#REF!)</f>
        <v>#REF!</v>
      </c>
      <c r="I539" s="27" t="e">
        <f>F539+G539+H539</f>
        <v>#REF!</v>
      </c>
      <c r="J539" s="28" t="e">
        <f>E539-I539</f>
        <v>#REF!</v>
      </c>
      <c r="K539" s="20" t="e">
        <f>D539-I539</f>
        <v>#REF!</v>
      </c>
      <c r="L539" s="28" t="str">
        <f t="shared" si="234"/>
        <v xml:space="preserve"> </v>
      </c>
      <c r="M539" s="135" t="str">
        <f t="shared" si="235"/>
        <v xml:space="preserve"> </v>
      </c>
    </row>
    <row r="540" spans="2:13" ht="18.75" x14ac:dyDescent="0.3">
      <c r="B540" s="139">
        <v>13230</v>
      </c>
      <c r="C540" s="26" t="s">
        <v>13</v>
      </c>
      <c r="D540" s="66"/>
      <c r="E540" s="204"/>
      <c r="F540" s="17" t="e">
        <f>SUMIF(#REF!,B540,#REF!)</f>
        <v>#REF!</v>
      </c>
      <c r="G540" s="16" t="e">
        <f>SUMIF(#REF!,B540,#REF!)</f>
        <v>#REF!</v>
      </c>
      <c r="H540" s="18" t="e">
        <f>SUMIF(#REF!,B540,#REF!)</f>
        <v>#REF!</v>
      </c>
      <c r="I540" s="27" t="e">
        <f>F540+G540+H540</f>
        <v>#REF!</v>
      </c>
      <c r="J540" s="28" t="e">
        <f>E540-I540</f>
        <v>#REF!</v>
      </c>
      <c r="K540" s="20" t="e">
        <f>D540-I540</f>
        <v>#REF!</v>
      </c>
      <c r="L540" s="28" t="str">
        <f t="shared" si="234"/>
        <v xml:space="preserve"> </v>
      </c>
      <c r="M540" s="135" t="str">
        <f t="shared" si="235"/>
        <v xml:space="preserve"> </v>
      </c>
    </row>
    <row r="541" spans="2:13" ht="19.5" thickBot="1" x14ac:dyDescent="0.35">
      <c r="B541" s="140"/>
      <c r="C541" s="141" t="s">
        <v>18</v>
      </c>
      <c r="D541" s="142">
        <f t="shared" ref="D541:I541" si="239">D479+D481+D537</f>
        <v>0</v>
      </c>
      <c r="E541" s="142">
        <f t="shared" si="239"/>
        <v>0</v>
      </c>
      <c r="F541" s="142" t="e">
        <f t="shared" si="239"/>
        <v>#REF!</v>
      </c>
      <c r="G541" s="142" t="e">
        <f t="shared" si="239"/>
        <v>#REF!</v>
      </c>
      <c r="H541" s="142" t="e">
        <f t="shared" si="239"/>
        <v>#REF!</v>
      </c>
      <c r="I541" s="142" t="e">
        <f t="shared" si="239"/>
        <v>#REF!</v>
      </c>
      <c r="J541" s="142" t="e">
        <f>J479+J481+J539</f>
        <v>#REF!</v>
      </c>
      <c r="K541" s="142" t="e">
        <f>K479+K481+K539</f>
        <v>#REF!</v>
      </c>
      <c r="L541" s="143" t="str">
        <f t="shared" si="234"/>
        <v xml:space="preserve"> </v>
      </c>
      <c r="M541" s="144" t="str">
        <f t="shared" si="235"/>
        <v xml:space="preserve"> </v>
      </c>
    </row>
    <row r="543" spans="2:13" ht="13.5" thickBot="1" x14ac:dyDescent="0.25"/>
    <row r="544" spans="2:13" ht="20.25" x14ac:dyDescent="0.3">
      <c r="B544" s="274" t="e">
        <f>#REF!</f>
        <v>#REF!</v>
      </c>
      <c r="C544" s="275"/>
      <c r="D544" s="275"/>
      <c r="E544" s="275"/>
      <c r="F544" s="275"/>
      <c r="G544" s="275"/>
      <c r="H544" s="275"/>
      <c r="I544" s="275"/>
      <c r="J544" s="275"/>
      <c r="K544" s="275"/>
      <c r="L544" s="275"/>
      <c r="M544" s="276"/>
    </row>
    <row r="545" spans="1:13" ht="21" thickBot="1" x14ac:dyDescent="0.35">
      <c r="B545" s="5"/>
      <c r="C545" s="6"/>
      <c r="D545" s="66"/>
      <c r="E545" s="128"/>
      <c r="F545" s="6"/>
      <c r="G545" s="7"/>
      <c r="H545" s="7"/>
      <c r="I545" s="7"/>
      <c r="J545" s="8"/>
      <c r="K545" s="9"/>
      <c r="L545" s="9"/>
      <c r="M545" s="131"/>
    </row>
    <row r="546" spans="1:13" s="11" customFormat="1" ht="113.25" thickBot="1" x14ac:dyDescent="0.25">
      <c r="A546" s="12"/>
      <c r="B546" s="41" t="s">
        <v>34</v>
      </c>
      <c r="C546" s="42" t="s">
        <v>14</v>
      </c>
      <c r="D546" s="44" t="s">
        <v>185</v>
      </c>
      <c r="E546" s="43" t="s">
        <v>115</v>
      </c>
      <c r="F546" s="43" t="s">
        <v>73</v>
      </c>
      <c r="G546" s="44" t="s">
        <v>74</v>
      </c>
      <c r="H546" s="44" t="s">
        <v>79</v>
      </c>
      <c r="I546" s="43" t="s">
        <v>75</v>
      </c>
      <c r="J546" s="43" t="s">
        <v>76</v>
      </c>
      <c r="K546" s="43" t="s">
        <v>116</v>
      </c>
      <c r="L546" s="43" t="s">
        <v>77</v>
      </c>
      <c r="M546" s="45" t="s">
        <v>80</v>
      </c>
    </row>
    <row r="547" spans="1:13" ht="18.75" x14ac:dyDescent="0.3">
      <c r="B547" s="132">
        <v>1110</v>
      </c>
      <c r="C547" s="47" t="s">
        <v>1</v>
      </c>
      <c r="D547" s="48"/>
      <c r="E547" s="48"/>
      <c r="F547" s="13"/>
      <c r="G547" s="13"/>
      <c r="H547" s="67"/>
      <c r="I547" s="13">
        <f>F547+G547+H547</f>
        <v>0</v>
      </c>
      <c r="J547" s="13">
        <f>E547-(F547+G547+H547)</f>
        <v>0</v>
      </c>
      <c r="K547" s="13">
        <f>SUM(D547-F547-G547-H547)</f>
        <v>0</v>
      </c>
      <c r="L547" s="13" t="str">
        <f>IF(E547&gt;0,SUM(H547*100/E547)," ")</f>
        <v xml:space="preserve"> </v>
      </c>
      <c r="M547" s="133" t="str">
        <f t="shared" ref="M547:M555" si="240">IF(D547&gt;0,SUM(H547*100/D547)," ")</f>
        <v xml:space="preserve"> </v>
      </c>
    </row>
    <row r="548" spans="1:13" ht="20.25" x14ac:dyDescent="0.3">
      <c r="B548" s="134"/>
      <c r="C548" s="57"/>
      <c r="D548" s="58"/>
      <c r="E548" s="59">
        <f>E549-D549</f>
        <v>0</v>
      </c>
      <c r="F548" s="60"/>
      <c r="G548" s="61"/>
      <c r="H548" s="62"/>
      <c r="I548" s="63"/>
      <c r="J548" s="64"/>
      <c r="K548" s="65"/>
      <c r="L548" s="65" t="str">
        <f t="shared" ref="L548:L555" si="241">IF(E548&gt;0,SUM(H548*100/E548)," ")</f>
        <v xml:space="preserve"> </v>
      </c>
      <c r="M548" s="135" t="str">
        <f t="shared" si="240"/>
        <v xml:space="preserve"> </v>
      </c>
    </row>
    <row r="549" spans="1:13" s="12" customFormat="1" ht="33.75" customHeight="1" x14ac:dyDescent="0.3">
      <c r="B549" s="136" t="s">
        <v>5</v>
      </c>
      <c r="C549" s="39" t="s">
        <v>66</v>
      </c>
      <c r="D549" s="55">
        <f>D550+D555+D559+D566+D572+D578+D581+D583+D585+D590+D595+D600+D602</f>
        <v>0</v>
      </c>
      <c r="E549" s="203">
        <f t="shared" ref="E549:K549" si="242">E550+E555+E559+E566+E572+E578+E581+E583+E585+E590+E595+E600+E602</f>
        <v>0</v>
      </c>
      <c r="F549" s="203" t="e">
        <f t="shared" si="242"/>
        <v>#REF!</v>
      </c>
      <c r="G549" s="203" t="e">
        <f t="shared" si="242"/>
        <v>#REF!</v>
      </c>
      <c r="H549" s="203" t="e">
        <f t="shared" si="242"/>
        <v>#REF!</v>
      </c>
      <c r="I549" s="203" t="e">
        <f t="shared" si="242"/>
        <v>#REF!</v>
      </c>
      <c r="J549" s="203" t="e">
        <f t="shared" si="242"/>
        <v>#REF!</v>
      </c>
      <c r="K549" s="203" t="e">
        <f t="shared" si="242"/>
        <v>#REF!</v>
      </c>
      <c r="L549" s="49" t="str">
        <f t="shared" si="241"/>
        <v xml:space="preserve"> </v>
      </c>
      <c r="M549" s="137" t="str">
        <f t="shared" si="240"/>
        <v xml:space="preserve"> </v>
      </c>
    </row>
    <row r="550" spans="1:13" s="12" customFormat="1" ht="18.75" x14ac:dyDescent="0.3">
      <c r="B550" s="189">
        <v>1310</v>
      </c>
      <c r="C550" s="190" t="s">
        <v>117</v>
      </c>
      <c r="D550" s="191">
        <f>SUM(D551:D554)</f>
        <v>0</v>
      </c>
      <c r="E550" s="191">
        <f t="shared" ref="E550:K550" si="243">SUM(E551:E554)</f>
        <v>0</v>
      </c>
      <c r="F550" s="191" t="e">
        <f t="shared" si="243"/>
        <v>#REF!</v>
      </c>
      <c r="G550" s="191" t="e">
        <f t="shared" si="243"/>
        <v>#REF!</v>
      </c>
      <c r="H550" s="191" t="e">
        <f t="shared" si="243"/>
        <v>#REF!</v>
      </c>
      <c r="I550" s="191" t="e">
        <f t="shared" si="243"/>
        <v>#REF!</v>
      </c>
      <c r="J550" s="191" t="e">
        <f t="shared" si="243"/>
        <v>#REF!</v>
      </c>
      <c r="K550" s="191" t="e">
        <f t="shared" si="243"/>
        <v>#REF!</v>
      </c>
      <c r="L550" s="192" t="str">
        <f t="shared" si="241"/>
        <v xml:space="preserve"> </v>
      </c>
      <c r="M550" s="193" t="str">
        <f t="shared" si="240"/>
        <v xml:space="preserve"> </v>
      </c>
    </row>
    <row r="551" spans="1:13" ht="18.75" x14ac:dyDescent="0.3">
      <c r="B551" s="21">
        <v>13130</v>
      </c>
      <c r="C551" s="194" t="s">
        <v>15</v>
      </c>
      <c r="D551" s="204"/>
      <c r="E551" s="204"/>
      <c r="F551" s="17" t="e">
        <f>SUMIF(#REF!,B551,#REF!)</f>
        <v>#REF!</v>
      </c>
      <c r="G551" s="16" t="e">
        <f>SUMIF(#REF!,B551,#REF!)</f>
        <v>#REF!</v>
      </c>
      <c r="H551" s="18" t="e">
        <f>SUMIF(#REF!,B551,#REF!)</f>
        <v>#REF!</v>
      </c>
      <c r="I551" s="19" t="e">
        <f>F551+G551+H551</f>
        <v>#REF!</v>
      </c>
      <c r="J551" s="20" t="e">
        <f>SUM(E551-F551-G551-H551)</f>
        <v>#REF!</v>
      </c>
      <c r="K551" s="20" t="e">
        <f>SUM(D551-F551-G551-H551)</f>
        <v>#REF!</v>
      </c>
      <c r="L551" s="20" t="str">
        <f t="shared" si="241"/>
        <v xml:space="preserve"> </v>
      </c>
      <c r="M551" s="135" t="str">
        <f t="shared" si="240"/>
        <v xml:space="preserve"> </v>
      </c>
    </row>
    <row r="552" spans="1:13" ht="18.75" x14ac:dyDescent="0.3">
      <c r="B552" s="15">
        <v>13140</v>
      </c>
      <c r="C552" s="35" t="s">
        <v>4</v>
      </c>
      <c r="D552" s="204"/>
      <c r="E552" s="204"/>
      <c r="F552" s="17" t="e">
        <f>SUMIF(#REF!,B552,#REF!)</f>
        <v>#REF!</v>
      </c>
      <c r="G552" s="16" t="e">
        <f>SUMIF(#REF!,B552,#REF!)</f>
        <v>#REF!</v>
      </c>
      <c r="H552" s="18" t="e">
        <f>SUMIF(#REF!,B552,#REF!)</f>
        <v>#REF!</v>
      </c>
      <c r="I552" s="19" t="e">
        <f>F552+G552+H552</f>
        <v>#REF!</v>
      </c>
      <c r="J552" s="20" t="e">
        <f>SUM(E552-F552-G552-H552)</f>
        <v>#REF!</v>
      </c>
      <c r="K552" s="20" t="e">
        <f>SUM(D552-F552-G552-H552)</f>
        <v>#REF!</v>
      </c>
      <c r="L552" s="20" t="str">
        <f>IF(E552&gt;0,SUM(H552*100/E552)," ")</f>
        <v xml:space="preserve"> </v>
      </c>
      <c r="M552" s="135" t="str">
        <f>IF(D552&gt;0,SUM(H552*100/D552)," ")</f>
        <v xml:space="preserve"> </v>
      </c>
    </row>
    <row r="553" spans="1:13" ht="18.75" x14ac:dyDescent="0.3">
      <c r="B553" s="15">
        <v>13142</v>
      </c>
      <c r="C553" s="35" t="s">
        <v>33</v>
      </c>
      <c r="D553" s="204"/>
      <c r="E553" s="204"/>
      <c r="F553" s="17" t="e">
        <f>SUMIF(#REF!,B553,#REF!)</f>
        <v>#REF!</v>
      </c>
      <c r="G553" s="16" t="e">
        <f>SUMIF(#REF!,B553,#REF!)</f>
        <v>#REF!</v>
      </c>
      <c r="H553" s="18" t="e">
        <f>SUMIF(#REF!,B553,#REF!)</f>
        <v>#REF!</v>
      </c>
      <c r="I553" s="19" t="e">
        <f>F553+G553+H553</f>
        <v>#REF!</v>
      </c>
      <c r="J553" s="20" t="e">
        <f>SUM(E553-F553-G553-H553)</f>
        <v>#REF!</v>
      </c>
      <c r="K553" s="20" t="e">
        <f>SUM(D553-F553-G553-H553)</f>
        <v>#REF!</v>
      </c>
      <c r="L553" s="20" t="str">
        <f>IF(E553&gt;0,SUM(H553*100/E553)," ")</f>
        <v xml:space="preserve"> </v>
      </c>
      <c r="M553" s="135" t="str">
        <f>IF(D553&gt;0,SUM(H553*100/D553)," ")</f>
        <v xml:space="preserve"> </v>
      </c>
    </row>
    <row r="554" spans="1:13" ht="18.75" x14ac:dyDescent="0.3">
      <c r="B554" s="15">
        <v>13143</v>
      </c>
      <c r="C554" s="35" t="s">
        <v>176</v>
      </c>
      <c r="D554" s="204"/>
      <c r="E554" s="204"/>
      <c r="F554" s="17" t="e">
        <f>SUMIF(#REF!,B554,#REF!)</f>
        <v>#REF!</v>
      </c>
      <c r="G554" s="16" t="e">
        <f>SUMIF(#REF!,B554,#REF!)</f>
        <v>#REF!</v>
      </c>
      <c r="H554" s="18" t="e">
        <f>SUMIF(#REF!,B554,#REF!)</f>
        <v>#REF!</v>
      </c>
      <c r="I554" s="19" t="e">
        <f>F554+G554+H554</f>
        <v>#REF!</v>
      </c>
      <c r="J554" s="20" t="e">
        <f>SUM(E554-F554-G554-H554)</f>
        <v>#REF!</v>
      </c>
      <c r="K554" s="20" t="e">
        <f>SUM(D554-F554-G554-H554)</f>
        <v>#REF!</v>
      </c>
      <c r="L554" s="20" t="str">
        <f>IF(E554&gt;0,SUM(H554*100/E554)," ")</f>
        <v xml:space="preserve"> </v>
      </c>
      <c r="M554" s="135" t="str">
        <f>IF(D554&gt;0,SUM(H554*100/D554)," ")</f>
        <v xml:space="preserve"> </v>
      </c>
    </row>
    <row r="555" spans="1:13" s="12" customFormat="1" ht="18.75" x14ac:dyDescent="0.3">
      <c r="B555" s="189">
        <v>1330</v>
      </c>
      <c r="C555" s="190" t="s">
        <v>118</v>
      </c>
      <c r="D555" s="191">
        <f>SUM(D556:D558)</f>
        <v>0</v>
      </c>
      <c r="E555" s="191">
        <f>SUM(E556:E558)</f>
        <v>0</v>
      </c>
      <c r="F555" s="191" t="e">
        <f t="shared" ref="F555:K555" si="244">SUM(F556:F558)</f>
        <v>#REF!</v>
      </c>
      <c r="G555" s="191" t="e">
        <f t="shared" si="244"/>
        <v>#REF!</v>
      </c>
      <c r="H555" s="191" t="e">
        <f t="shared" si="244"/>
        <v>#REF!</v>
      </c>
      <c r="I555" s="191" t="e">
        <f t="shared" si="244"/>
        <v>#REF!</v>
      </c>
      <c r="J555" s="191" t="e">
        <f t="shared" si="244"/>
        <v>#REF!</v>
      </c>
      <c r="K555" s="191" t="e">
        <f t="shared" si="244"/>
        <v>#REF!</v>
      </c>
      <c r="L555" s="192" t="str">
        <f t="shared" si="241"/>
        <v xml:space="preserve"> </v>
      </c>
      <c r="M555" s="193" t="str">
        <f t="shared" si="240"/>
        <v xml:space="preserve"> </v>
      </c>
    </row>
    <row r="556" spans="1:13" ht="18.75" x14ac:dyDescent="0.3">
      <c r="B556" s="138">
        <v>13310</v>
      </c>
      <c r="C556" s="23" t="s">
        <v>181</v>
      </c>
      <c r="D556" s="204"/>
      <c r="E556" s="204"/>
      <c r="F556" s="17" t="e">
        <f>SUMIF(#REF!,B556,#REF!)</f>
        <v>#REF!</v>
      </c>
      <c r="G556" s="16" t="e">
        <f>SUMIF(#REF!,B556,#REF!)</f>
        <v>#REF!</v>
      </c>
      <c r="H556" s="18" t="e">
        <f>SUMIF(#REF!,B556,#REF!)</f>
        <v>#REF!</v>
      </c>
      <c r="I556" s="19" t="e">
        <f>F556+G556+H556</f>
        <v>#REF!</v>
      </c>
      <c r="J556" s="20" t="e">
        <f>SUM(E556-F556-G556-H556)</f>
        <v>#REF!</v>
      </c>
      <c r="K556" s="20" t="e">
        <f>SUM(D556-F556-G556-H556)</f>
        <v>#REF!</v>
      </c>
      <c r="L556" s="20" t="str">
        <f t="shared" ref="L556:L598" si="245">IF(E556&gt;0,SUM(H556*100/E556)," ")</f>
        <v xml:space="preserve"> </v>
      </c>
      <c r="M556" s="135" t="str">
        <f t="shared" ref="M556:M598" si="246">IF(D556&gt;0,SUM(H556*100/D556)," ")</f>
        <v xml:space="preserve"> </v>
      </c>
    </row>
    <row r="557" spans="1:13" ht="18.75" x14ac:dyDescent="0.3">
      <c r="B557" s="138">
        <v>13320</v>
      </c>
      <c r="C557" s="23" t="s">
        <v>6</v>
      </c>
      <c r="D557" s="204"/>
      <c r="E557" s="204"/>
      <c r="F557" s="17" t="e">
        <f>SUMIF(#REF!,B557,#REF!)</f>
        <v>#REF!</v>
      </c>
      <c r="G557" s="16" t="e">
        <f>SUMIF(#REF!,B557,#REF!)</f>
        <v>#REF!</v>
      </c>
      <c r="H557" s="18" t="e">
        <f>SUMIF(#REF!,B557,#REF!)</f>
        <v>#REF!</v>
      </c>
      <c r="I557" s="19" t="e">
        <f>F557+G557+H557</f>
        <v>#REF!</v>
      </c>
      <c r="J557" s="20" t="e">
        <f>SUM(E557-F557-G557-H557)</f>
        <v>#REF!</v>
      </c>
      <c r="K557" s="20" t="e">
        <f>SUM(D557-F557-G557-H557)</f>
        <v>#REF!</v>
      </c>
      <c r="L557" s="20" t="str">
        <f>IF(E557&gt;0,SUM(H557*100/E557)," ")</f>
        <v xml:space="preserve"> </v>
      </c>
      <c r="M557" s="135" t="str">
        <f>IF(D557&gt;0,SUM(H557*100/D557)," ")</f>
        <v xml:space="preserve"> </v>
      </c>
    </row>
    <row r="558" spans="1:13" ht="18.75" x14ac:dyDescent="0.3">
      <c r="B558" s="138">
        <v>13330</v>
      </c>
      <c r="C558" s="23" t="s">
        <v>179</v>
      </c>
      <c r="D558" s="204"/>
      <c r="E558" s="204"/>
      <c r="F558" s="17" t="e">
        <f>SUMIF(#REF!,B558,#REF!)</f>
        <v>#REF!</v>
      </c>
      <c r="G558" s="16" t="e">
        <f>SUMIF(#REF!,B558,#REF!)</f>
        <v>#REF!</v>
      </c>
      <c r="H558" s="18" t="e">
        <f>SUMIF(#REF!,B558,#REF!)</f>
        <v>#REF!</v>
      </c>
      <c r="I558" s="19" t="e">
        <f>F558+G558+H558</f>
        <v>#REF!</v>
      </c>
      <c r="J558" s="20" t="e">
        <f>SUM(E558-F558-G558-H558)</f>
        <v>#REF!</v>
      </c>
      <c r="K558" s="20" t="e">
        <f>SUM(D558-F558-G558-H558)</f>
        <v>#REF!</v>
      </c>
      <c r="L558" s="20" t="str">
        <f t="shared" si="245"/>
        <v xml:space="preserve"> </v>
      </c>
      <c r="M558" s="135" t="str">
        <f>IF(D558&gt;0,SUM(H558*100/D558)," ")</f>
        <v xml:space="preserve"> </v>
      </c>
    </row>
    <row r="559" spans="1:13" s="12" customFormat="1" ht="18.75" x14ac:dyDescent="0.3">
      <c r="B559" s="189">
        <v>1340</v>
      </c>
      <c r="C559" s="190" t="s">
        <v>119</v>
      </c>
      <c r="D559" s="191">
        <f>SUM(D560:D565)</f>
        <v>0</v>
      </c>
      <c r="E559" s="191">
        <f>SUM(E560:E565)</f>
        <v>0</v>
      </c>
      <c r="F559" s="191" t="e">
        <f t="shared" ref="F559:K559" si="247">SUM(F560:F565)</f>
        <v>#REF!</v>
      </c>
      <c r="G559" s="191" t="e">
        <f t="shared" si="247"/>
        <v>#REF!</v>
      </c>
      <c r="H559" s="191" t="e">
        <f t="shared" si="247"/>
        <v>#REF!</v>
      </c>
      <c r="I559" s="191" t="e">
        <f t="shared" si="247"/>
        <v>#REF!</v>
      </c>
      <c r="J559" s="191" t="e">
        <f t="shared" si="247"/>
        <v>#REF!</v>
      </c>
      <c r="K559" s="191" t="e">
        <f t="shared" si="247"/>
        <v>#REF!</v>
      </c>
      <c r="L559" s="192" t="str">
        <f t="shared" si="245"/>
        <v xml:space="preserve"> </v>
      </c>
      <c r="M559" s="193" t="str">
        <f t="shared" si="246"/>
        <v xml:space="preserve"> </v>
      </c>
    </row>
    <row r="560" spans="1:13" ht="18.75" x14ac:dyDescent="0.3">
      <c r="B560" s="15">
        <v>13410</v>
      </c>
      <c r="C560" s="23" t="s">
        <v>37</v>
      </c>
      <c r="D560" s="204"/>
      <c r="E560" s="204"/>
      <c r="F560" s="17" t="e">
        <f>SUMIF(#REF!,B560,#REF!)</f>
        <v>#REF!</v>
      </c>
      <c r="G560" s="16" t="e">
        <f>SUMIF(#REF!,B560,#REF!)</f>
        <v>#REF!</v>
      </c>
      <c r="H560" s="18" t="e">
        <f>SUMIF(#REF!,B560,#REF!)</f>
        <v>#REF!</v>
      </c>
      <c r="I560" s="19" t="e">
        <f t="shared" ref="I560:I565" si="248">F560+G560+H560</f>
        <v>#REF!</v>
      </c>
      <c r="J560" s="20" t="e">
        <f t="shared" ref="J560:J565" si="249">SUM(E560-F560-G560-H560)</f>
        <v>#REF!</v>
      </c>
      <c r="K560" s="20" t="e">
        <f t="shared" ref="K560:K565" si="250">SUM(D560-F560-G560-H560)</f>
        <v>#REF!</v>
      </c>
      <c r="L560" s="20" t="str">
        <f t="shared" si="245"/>
        <v xml:space="preserve"> </v>
      </c>
      <c r="M560" s="135" t="str">
        <f t="shared" si="246"/>
        <v xml:space="preserve"> </v>
      </c>
    </row>
    <row r="561" spans="2:13" ht="18.75" x14ac:dyDescent="0.3">
      <c r="B561" s="15">
        <v>13430</v>
      </c>
      <c r="C561" s="23" t="s">
        <v>38</v>
      </c>
      <c r="D561" s="204"/>
      <c r="E561" s="204"/>
      <c r="F561" s="17" t="e">
        <f>SUMIF(#REF!,B561,#REF!)</f>
        <v>#REF!</v>
      </c>
      <c r="G561" s="16" t="e">
        <f>SUMIF(#REF!,B561,#REF!)</f>
        <v>#REF!</v>
      </c>
      <c r="H561" s="18" t="e">
        <f>SUMIF(#REF!,B561,#REF!)</f>
        <v>#REF!</v>
      </c>
      <c r="I561" s="19" t="e">
        <f t="shared" si="248"/>
        <v>#REF!</v>
      </c>
      <c r="J561" s="20" t="e">
        <f t="shared" si="249"/>
        <v>#REF!</v>
      </c>
      <c r="K561" s="20" t="e">
        <f t="shared" si="250"/>
        <v>#REF!</v>
      </c>
      <c r="L561" s="20" t="str">
        <f t="shared" si="245"/>
        <v xml:space="preserve"> </v>
      </c>
      <c r="M561" s="135" t="str">
        <f t="shared" si="246"/>
        <v xml:space="preserve"> </v>
      </c>
    </row>
    <row r="562" spans="2:13" ht="18.75" x14ac:dyDescent="0.3">
      <c r="B562" s="15">
        <v>13450</v>
      </c>
      <c r="C562" s="23" t="s">
        <v>183</v>
      </c>
      <c r="D562" s="204"/>
      <c r="E562" s="204"/>
      <c r="F562" s="17" t="e">
        <f>SUMIF(#REF!,B562,#REF!)</f>
        <v>#REF!</v>
      </c>
      <c r="G562" s="16" t="e">
        <f>SUMIF(#REF!,B562,#REF!)</f>
        <v>#REF!</v>
      </c>
      <c r="H562" s="18" t="e">
        <f>SUMIF(#REF!,B562,#REF!)</f>
        <v>#REF!</v>
      </c>
      <c r="I562" s="19" t="e">
        <f t="shared" si="248"/>
        <v>#REF!</v>
      </c>
      <c r="J562" s="20" t="e">
        <f t="shared" si="249"/>
        <v>#REF!</v>
      </c>
      <c r="K562" s="20" t="e">
        <f t="shared" si="250"/>
        <v>#REF!</v>
      </c>
      <c r="L562" s="20" t="str">
        <f>IF(E562&gt;0,SUM(H562*100/E562)," ")</f>
        <v xml:space="preserve"> </v>
      </c>
      <c r="M562" s="135" t="str">
        <f>IF(D562&gt;0,SUM(H562*100/D562)," ")</f>
        <v xml:space="preserve"> </v>
      </c>
    </row>
    <row r="563" spans="2:13" ht="18.75" x14ac:dyDescent="0.3">
      <c r="B563" s="15">
        <v>13460</v>
      </c>
      <c r="C563" s="23" t="s">
        <v>178</v>
      </c>
      <c r="D563" s="204">
        <v>0</v>
      </c>
      <c r="E563" s="204">
        <v>0</v>
      </c>
      <c r="F563" s="17" t="e">
        <f>SUMIF(#REF!,B563,#REF!)</f>
        <v>#REF!</v>
      </c>
      <c r="G563" s="16" t="e">
        <f>SUMIF(#REF!,B563,#REF!)</f>
        <v>#REF!</v>
      </c>
      <c r="H563" s="18" t="e">
        <f>SUMIF(#REF!,B563,#REF!)</f>
        <v>#REF!</v>
      </c>
      <c r="I563" s="19" t="e">
        <f t="shared" si="248"/>
        <v>#REF!</v>
      </c>
      <c r="J563" s="20" t="e">
        <f t="shared" si="249"/>
        <v>#REF!</v>
      </c>
      <c r="K563" s="20" t="e">
        <f t="shared" si="250"/>
        <v>#REF!</v>
      </c>
      <c r="L563" s="20" t="str">
        <f t="shared" si="245"/>
        <v xml:space="preserve"> </v>
      </c>
      <c r="M563" s="135" t="str">
        <f>IF(D563&gt;0,SUM(H563*100/D563)," ")</f>
        <v xml:space="preserve"> </v>
      </c>
    </row>
    <row r="564" spans="2:13" ht="18.75" x14ac:dyDescent="0.3">
      <c r="B564" s="15">
        <v>13470</v>
      </c>
      <c r="C564" s="23" t="s">
        <v>137</v>
      </c>
      <c r="D564" s="204"/>
      <c r="E564" s="204"/>
      <c r="F564" s="17" t="e">
        <f>SUMIF(#REF!,B564,#REF!)</f>
        <v>#REF!</v>
      </c>
      <c r="G564" s="16" t="e">
        <f>SUMIF(#REF!,B564,#REF!)</f>
        <v>#REF!</v>
      </c>
      <c r="H564" s="18" t="e">
        <f>SUMIF(#REF!,B564,#REF!)</f>
        <v>#REF!</v>
      </c>
      <c r="I564" s="19" t="e">
        <f t="shared" si="248"/>
        <v>#REF!</v>
      </c>
      <c r="J564" s="20" t="e">
        <f t="shared" si="249"/>
        <v>#REF!</v>
      </c>
      <c r="K564" s="20" t="e">
        <f t="shared" si="250"/>
        <v>#REF!</v>
      </c>
      <c r="L564" s="20" t="str">
        <f t="shared" si="245"/>
        <v xml:space="preserve"> </v>
      </c>
      <c r="M564" s="135" t="str">
        <f t="shared" si="246"/>
        <v xml:space="preserve"> </v>
      </c>
    </row>
    <row r="565" spans="2:13" ht="18.75" x14ac:dyDescent="0.3">
      <c r="B565" s="15">
        <v>13480</v>
      </c>
      <c r="C565" s="23" t="s">
        <v>39</v>
      </c>
      <c r="D565" s="204">
        <v>0</v>
      </c>
      <c r="E565" s="204">
        <v>0</v>
      </c>
      <c r="F565" s="17" t="e">
        <f>SUMIF(#REF!,B565,#REF!)</f>
        <v>#REF!</v>
      </c>
      <c r="G565" s="16" t="e">
        <f>SUMIF(#REF!,B565,#REF!)</f>
        <v>#REF!</v>
      </c>
      <c r="H565" s="18" t="e">
        <f>SUMIF(#REF!,B565,#REF!)</f>
        <v>#REF!</v>
      </c>
      <c r="I565" s="19" t="e">
        <f t="shared" si="248"/>
        <v>#REF!</v>
      </c>
      <c r="J565" s="20" t="e">
        <f t="shared" si="249"/>
        <v>#REF!</v>
      </c>
      <c r="K565" s="20" t="e">
        <f t="shared" si="250"/>
        <v>#REF!</v>
      </c>
      <c r="L565" s="20" t="str">
        <f t="shared" si="245"/>
        <v xml:space="preserve"> </v>
      </c>
      <c r="M565" s="135" t="str">
        <f t="shared" si="246"/>
        <v xml:space="preserve"> </v>
      </c>
    </row>
    <row r="566" spans="2:13" s="12" customFormat="1" ht="18.75" x14ac:dyDescent="0.3">
      <c r="B566" s="189">
        <v>1350</v>
      </c>
      <c r="C566" s="190" t="s">
        <v>120</v>
      </c>
      <c r="D566" s="191">
        <f t="shared" ref="D566:I566" si="251">SUM(D567:D571)</f>
        <v>0</v>
      </c>
      <c r="E566" s="191">
        <f t="shared" si="251"/>
        <v>0</v>
      </c>
      <c r="F566" s="191" t="e">
        <f t="shared" si="251"/>
        <v>#REF!</v>
      </c>
      <c r="G566" s="191" t="e">
        <f t="shared" si="251"/>
        <v>#REF!</v>
      </c>
      <c r="H566" s="191" t="e">
        <f t="shared" si="251"/>
        <v>#REF!</v>
      </c>
      <c r="I566" s="191" t="e">
        <f t="shared" si="251"/>
        <v>#REF!</v>
      </c>
      <c r="J566" s="191" t="e">
        <f>SUM(J567:J567)</f>
        <v>#REF!</v>
      </c>
      <c r="K566" s="191" t="e">
        <f>SUM(K567:K567)</f>
        <v>#REF!</v>
      </c>
      <c r="L566" s="192" t="str">
        <f t="shared" si="245"/>
        <v xml:space="preserve"> </v>
      </c>
      <c r="M566" s="193" t="str">
        <f t="shared" si="246"/>
        <v xml:space="preserve"> </v>
      </c>
    </row>
    <row r="567" spans="2:13" ht="18.75" x14ac:dyDescent="0.3">
      <c r="B567" s="15">
        <v>13501</v>
      </c>
      <c r="C567" s="24" t="s">
        <v>180</v>
      </c>
      <c r="D567" s="204"/>
      <c r="E567" s="204"/>
      <c r="F567" s="17" t="e">
        <f>SUMIF(#REF!,B567,#REF!)</f>
        <v>#REF!</v>
      </c>
      <c r="G567" s="16" t="e">
        <f>SUMIF(#REF!,B567,#REF!)</f>
        <v>#REF!</v>
      </c>
      <c r="H567" s="18" t="e">
        <f>SUMIF(#REF!,B567,#REF!)</f>
        <v>#REF!</v>
      </c>
      <c r="I567" s="19" t="e">
        <f>F567+G567+H567</f>
        <v>#REF!</v>
      </c>
      <c r="J567" s="20" t="e">
        <f>SUM(E567-F567-G567-H567)</f>
        <v>#REF!</v>
      </c>
      <c r="K567" s="20" t="e">
        <f>SUM(D567-F567-G567-H567)</f>
        <v>#REF!</v>
      </c>
      <c r="L567" s="20" t="str">
        <f>IF(E567&gt;0,SUM(H567*100/E567)," ")</f>
        <v xml:space="preserve"> </v>
      </c>
      <c r="M567" s="135" t="str">
        <f>IF(D567&gt;0,SUM(H567*100/D567)," ")</f>
        <v xml:space="preserve"> </v>
      </c>
    </row>
    <row r="568" spans="2:13" ht="18.75" x14ac:dyDescent="0.3">
      <c r="B568" s="15">
        <v>13503</v>
      </c>
      <c r="C568" s="24" t="s">
        <v>2</v>
      </c>
      <c r="D568" s="204"/>
      <c r="E568" s="204"/>
      <c r="F568" s="17" t="e">
        <f>SUMIF(#REF!,B568,#REF!)</f>
        <v>#REF!</v>
      </c>
      <c r="G568" s="16" t="e">
        <f>SUMIF(#REF!,B568,#REF!)</f>
        <v>#REF!</v>
      </c>
      <c r="H568" s="18" t="e">
        <f>SUMIF(#REF!,B568,#REF!)</f>
        <v>#REF!</v>
      </c>
      <c r="I568" s="19" t="e">
        <f>F568+G568+H568</f>
        <v>#REF!</v>
      </c>
      <c r="J568" s="20" t="e">
        <f>SUM(E568-F568-G568-H568)</f>
        <v>#REF!</v>
      </c>
      <c r="K568" s="20" t="e">
        <f>SUM(D568-F568-G568-H568)</f>
        <v>#REF!</v>
      </c>
      <c r="L568" s="20" t="str">
        <f t="shared" si="245"/>
        <v xml:space="preserve"> </v>
      </c>
      <c r="M568" s="135" t="str">
        <f t="shared" si="246"/>
        <v xml:space="preserve"> </v>
      </c>
    </row>
    <row r="569" spans="2:13" ht="18.75" x14ac:dyDescent="0.3">
      <c r="B569" s="15">
        <v>13504</v>
      </c>
      <c r="C569" s="24" t="s">
        <v>175</v>
      </c>
      <c r="D569" s="204"/>
      <c r="E569" s="204"/>
      <c r="F569" s="17" t="e">
        <f>SUMIF(#REF!,B569,#REF!)</f>
        <v>#REF!</v>
      </c>
      <c r="G569" s="16" t="e">
        <f>SUMIF(#REF!,B569,#REF!)</f>
        <v>#REF!</v>
      </c>
      <c r="H569" s="18" t="e">
        <f>SUMIF(#REF!,B569,#REF!)</f>
        <v>#REF!</v>
      </c>
      <c r="I569" s="19" t="e">
        <f>F569+G569+H569</f>
        <v>#REF!</v>
      </c>
      <c r="J569" s="20" t="e">
        <f>SUM(E569-F569-G569-H569)</f>
        <v>#REF!</v>
      </c>
      <c r="K569" s="20" t="e">
        <f>SUM(D569-F569-G569-H569)</f>
        <v>#REF!</v>
      </c>
      <c r="L569" s="20" t="str">
        <f t="shared" si="245"/>
        <v xml:space="preserve"> </v>
      </c>
      <c r="M569" s="135" t="str">
        <f>IF(D569&gt;0,SUM(H569*100/D569)," ")</f>
        <v xml:space="preserve"> </v>
      </c>
    </row>
    <row r="570" spans="2:13" ht="18.75" x14ac:dyDescent="0.3">
      <c r="B570" s="15">
        <v>13505</v>
      </c>
      <c r="C570" s="24" t="s">
        <v>184</v>
      </c>
      <c r="D570" s="204"/>
      <c r="E570" s="204"/>
      <c r="F570" s="17" t="e">
        <f>SUMIF(#REF!,B570,#REF!)</f>
        <v>#REF!</v>
      </c>
      <c r="G570" s="16" t="e">
        <f>SUMIF(#REF!,B570,#REF!)</f>
        <v>#REF!</v>
      </c>
      <c r="H570" s="18" t="e">
        <f>SUMIF(#REF!,B570,#REF!)</f>
        <v>#REF!</v>
      </c>
      <c r="I570" s="19" t="e">
        <f>F570+G570+H570</f>
        <v>#REF!</v>
      </c>
      <c r="J570" s="20" t="e">
        <f>SUM(E570-F570-G570-H570)</f>
        <v>#REF!</v>
      </c>
      <c r="K570" s="20" t="e">
        <f>SUM(D570-F570-G570-H570)</f>
        <v>#REF!</v>
      </c>
      <c r="L570" s="20" t="str">
        <f>IF(E570&gt;0,SUM(H570*100/E570)," ")</f>
        <v xml:space="preserve"> </v>
      </c>
      <c r="M570" s="135" t="str">
        <f>IF(D570&gt;0,SUM(H570*100/D570)," ")</f>
        <v xml:space="preserve"> </v>
      </c>
    </row>
    <row r="571" spans="2:13" ht="18.75" x14ac:dyDescent="0.3">
      <c r="B571" s="15">
        <v>13509</v>
      </c>
      <c r="C571" s="24" t="s">
        <v>138</v>
      </c>
      <c r="D571" s="204"/>
      <c r="E571" s="204"/>
      <c r="F571" s="17" t="e">
        <f>SUMIF(#REF!,B571,#REF!)</f>
        <v>#REF!</v>
      </c>
      <c r="G571" s="16" t="e">
        <f>SUMIF(#REF!,B571,#REF!)</f>
        <v>#REF!</v>
      </c>
      <c r="H571" s="18" t="e">
        <f>SUMIF(#REF!,B571,#REF!)</f>
        <v>#REF!</v>
      </c>
      <c r="I571" s="19" t="e">
        <f>F571+G571+H571</f>
        <v>#REF!</v>
      </c>
      <c r="J571" s="20" t="e">
        <f>SUM(E571-F571-G571-H571)</f>
        <v>#REF!</v>
      </c>
      <c r="K571" s="20" t="e">
        <f>SUM(D571-F571-G571-H571)</f>
        <v>#REF!</v>
      </c>
      <c r="L571" s="20" t="str">
        <f t="shared" si="245"/>
        <v xml:space="preserve"> </v>
      </c>
      <c r="M571" s="135" t="str">
        <f>IF(D571&gt;0,SUM(H571*100/D571)," ")</f>
        <v xml:space="preserve"> </v>
      </c>
    </row>
    <row r="572" spans="2:13" s="12" customFormat="1" ht="18.75" x14ac:dyDescent="0.3">
      <c r="B572" s="189">
        <v>1360</v>
      </c>
      <c r="C572" s="190" t="s">
        <v>121</v>
      </c>
      <c r="D572" s="191">
        <f>SUM(D573:D577)</f>
        <v>0</v>
      </c>
      <c r="E572" s="191">
        <f>SUM(E573:E577)</f>
        <v>0</v>
      </c>
      <c r="F572" s="191" t="e">
        <f t="shared" ref="F572:K572" si="252">SUM(F573:F577)</f>
        <v>#REF!</v>
      </c>
      <c r="G572" s="191" t="e">
        <f t="shared" si="252"/>
        <v>#REF!</v>
      </c>
      <c r="H572" s="191" t="e">
        <f t="shared" si="252"/>
        <v>#REF!</v>
      </c>
      <c r="I572" s="191" t="e">
        <f t="shared" si="252"/>
        <v>#REF!</v>
      </c>
      <c r="J572" s="191" t="e">
        <f t="shared" si="252"/>
        <v>#REF!</v>
      </c>
      <c r="K572" s="191" t="e">
        <f t="shared" si="252"/>
        <v>#REF!</v>
      </c>
      <c r="L572" s="192" t="str">
        <f t="shared" si="245"/>
        <v xml:space="preserve"> </v>
      </c>
      <c r="M572" s="193" t="str">
        <f t="shared" si="246"/>
        <v xml:space="preserve"> </v>
      </c>
    </row>
    <row r="573" spans="2:13" ht="18.75" x14ac:dyDescent="0.3">
      <c r="B573" s="15">
        <v>13610</v>
      </c>
      <c r="C573" s="24" t="s">
        <v>7</v>
      </c>
      <c r="D573" s="204"/>
      <c r="E573" s="204"/>
      <c r="F573" s="17" t="e">
        <f>SUMIF(#REF!,B573,#REF!)</f>
        <v>#REF!</v>
      </c>
      <c r="G573" s="16" t="e">
        <f>SUMIF(#REF!,B573,#REF!)</f>
        <v>#REF!</v>
      </c>
      <c r="H573" s="18" t="e">
        <f>SUMIF(#REF!,B573,#REF!)</f>
        <v>#REF!</v>
      </c>
      <c r="I573" s="19" t="e">
        <f>F573+G573+H573</f>
        <v>#REF!</v>
      </c>
      <c r="J573" s="20" t="e">
        <f>SUM(E573-F573-G573-H573)</f>
        <v>#REF!</v>
      </c>
      <c r="K573" s="20" t="e">
        <f>SUM(D573-F573-G573-H573)</f>
        <v>#REF!</v>
      </c>
      <c r="L573" s="20" t="str">
        <f t="shared" si="245"/>
        <v xml:space="preserve"> </v>
      </c>
      <c r="M573" s="135" t="str">
        <f t="shared" si="246"/>
        <v xml:space="preserve"> </v>
      </c>
    </row>
    <row r="574" spans="2:13" ht="18.75" x14ac:dyDescent="0.3">
      <c r="B574" s="15">
        <v>13620</v>
      </c>
      <c r="C574" s="24" t="s">
        <v>177</v>
      </c>
      <c r="D574" s="204"/>
      <c r="E574" s="204"/>
      <c r="F574" s="17" t="e">
        <f>SUMIF(#REF!,B574,#REF!)</f>
        <v>#REF!</v>
      </c>
      <c r="G574" s="16" t="e">
        <f>SUMIF(#REF!,B574,#REF!)</f>
        <v>#REF!</v>
      </c>
      <c r="H574" s="18" t="e">
        <f>SUMIF(#REF!,B574,#REF!)</f>
        <v>#REF!</v>
      </c>
      <c r="I574" s="19" t="e">
        <f>F574+G574+H574</f>
        <v>#REF!</v>
      </c>
      <c r="J574" s="20" t="e">
        <f>SUM(E574-F574-G574-H574)</f>
        <v>#REF!</v>
      </c>
      <c r="K574" s="20" t="e">
        <f>SUM(D574-F574-G574-H574)</f>
        <v>#REF!</v>
      </c>
      <c r="L574" s="20" t="str">
        <f t="shared" si="245"/>
        <v xml:space="preserve"> </v>
      </c>
      <c r="M574" s="135" t="str">
        <f>IF(D574&gt;0,SUM(H574*100/D574)," ")</f>
        <v xml:space="preserve"> </v>
      </c>
    </row>
    <row r="575" spans="2:13" ht="18.75" x14ac:dyDescent="0.3">
      <c r="B575" s="15">
        <v>13640</v>
      </c>
      <c r="C575" s="24" t="s">
        <v>19</v>
      </c>
      <c r="D575" s="204"/>
      <c r="E575" s="204"/>
      <c r="F575" s="17" t="e">
        <f>SUMIF(#REF!,B575,#REF!)</f>
        <v>#REF!</v>
      </c>
      <c r="G575" s="16" t="e">
        <f>SUMIF(#REF!,B575,#REF!)</f>
        <v>#REF!</v>
      </c>
      <c r="H575" s="18" t="e">
        <f>SUMIF(#REF!,B575,#REF!)</f>
        <v>#REF!</v>
      </c>
      <c r="I575" s="19" t="e">
        <f>F575+G575+H575</f>
        <v>#REF!</v>
      </c>
      <c r="J575" s="20" t="e">
        <f>SUM(E575-F575-G575-H575)</f>
        <v>#REF!</v>
      </c>
      <c r="K575" s="20" t="e">
        <f>SUM(D575-F575-G575-H575)</f>
        <v>#REF!</v>
      </c>
      <c r="L575" s="20" t="str">
        <f t="shared" si="245"/>
        <v xml:space="preserve"> </v>
      </c>
      <c r="M575" s="135" t="str">
        <f>IF(D575&gt;0,SUM(H575*100/D575)," ")</f>
        <v xml:space="preserve"> </v>
      </c>
    </row>
    <row r="576" spans="2:13" ht="18.75" x14ac:dyDescent="0.3">
      <c r="B576" s="15">
        <v>13650</v>
      </c>
      <c r="C576" s="24" t="s">
        <v>28</v>
      </c>
      <c r="D576" s="204"/>
      <c r="E576" s="204"/>
      <c r="F576" s="17" t="e">
        <f>SUMIF(#REF!,B576,#REF!)</f>
        <v>#REF!</v>
      </c>
      <c r="G576" s="16" t="e">
        <f>SUMIF(#REF!,B576,#REF!)</f>
        <v>#REF!</v>
      </c>
      <c r="H576" s="18" t="e">
        <f>SUMIF(#REF!,B576,#REF!)</f>
        <v>#REF!</v>
      </c>
      <c r="I576" s="19" t="e">
        <f>F576+G576+H576</f>
        <v>#REF!</v>
      </c>
      <c r="J576" s="20" t="e">
        <f>SUM(E576-F576-G576-H576)</f>
        <v>#REF!</v>
      </c>
      <c r="K576" s="20" t="e">
        <f>SUM(D576-F576-G576-H576)</f>
        <v>#REF!</v>
      </c>
      <c r="L576" s="20" t="str">
        <f>IF(E576&gt;0,SUM(H576*100/E576)," ")</f>
        <v xml:space="preserve"> </v>
      </c>
      <c r="M576" s="135" t="str">
        <f>IF(D576&gt;0,SUM(H576*100/D576)," ")</f>
        <v xml:space="preserve"> </v>
      </c>
    </row>
    <row r="577" spans="2:13" ht="18.75" x14ac:dyDescent="0.3">
      <c r="B577" s="15">
        <v>13660</v>
      </c>
      <c r="C577" s="24" t="s">
        <v>16</v>
      </c>
      <c r="D577" s="204"/>
      <c r="E577" s="204"/>
      <c r="F577" s="17" t="e">
        <f>SUMIF(#REF!,B577,#REF!)</f>
        <v>#REF!</v>
      </c>
      <c r="G577" s="16" t="e">
        <f>SUMIF(#REF!,B577,#REF!)</f>
        <v>#REF!</v>
      </c>
      <c r="H577" s="18" t="e">
        <f>SUMIF(#REF!,B577,#REF!)</f>
        <v>#REF!</v>
      </c>
      <c r="I577" s="19" t="e">
        <f>F577+G577+H577</f>
        <v>#REF!</v>
      </c>
      <c r="J577" s="20" t="e">
        <f>SUM(E577-F577-G577-H577)</f>
        <v>#REF!</v>
      </c>
      <c r="K577" s="20" t="e">
        <f>SUM(D577-F577-G577-H577)</f>
        <v>#REF!</v>
      </c>
      <c r="L577" s="20" t="str">
        <f t="shared" si="245"/>
        <v xml:space="preserve"> </v>
      </c>
      <c r="M577" s="135" t="str">
        <f t="shared" si="246"/>
        <v xml:space="preserve"> </v>
      </c>
    </row>
    <row r="578" spans="2:13" s="12" customFormat="1" ht="18.75" x14ac:dyDescent="0.3">
      <c r="B578" s="189">
        <v>1370</v>
      </c>
      <c r="C578" s="190" t="s">
        <v>122</v>
      </c>
      <c r="D578" s="191">
        <f>SUM(D579:D580)</f>
        <v>0</v>
      </c>
      <c r="E578" s="191">
        <f>SUM(E579:E580)</f>
        <v>0</v>
      </c>
      <c r="F578" s="191" t="e">
        <f t="shared" ref="F578:K578" si="253">SUM(F579:F580)</f>
        <v>#REF!</v>
      </c>
      <c r="G578" s="191" t="e">
        <f t="shared" si="253"/>
        <v>#REF!</v>
      </c>
      <c r="H578" s="191" t="e">
        <f t="shared" si="253"/>
        <v>#REF!</v>
      </c>
      <c r="I578" s="191" t="e">
        <f t="shared" si="253"/>
        <v>#REF!</v>
      </c>
      <c r="J578" s="191" t="e">
        <f t="shared" si="253"/>
        <v>#REF!</v>
      </c>
      <c r="K578" s="191" t="e">
        <f t="shared" si="253"/>
        <v>#REF!</v>
      </c>
      <c r="L578" s="192" t="str">
        <f t="shared" si="245"/>
        <v xml:space="preserve"> </v>
      </c>
      <c r="M578" s="193" t="str">
        <f t="shared" si="246"/>
        <v xml:space="preserve"> </v>
      </c>
    </row>
    <row r="579" spans="2:13" ht="18.75" x14ac:dyDescent="0.3">
      <c r="B579" s="15">
        <v>13780</v>
      </c>
      <c r="C579" s="24" t="s">
        <v>0</v>
      </c>
      <c r="D579" s="204"/>
      <c r="E579" s="204"/>
      <c r="F579" s="17" t="e">
        <f>SUMIF(#REF!,B579,#REF!)</f>
        <v>#REF!</v>
      </c>
      <c r="G579" s="16" t="e">
        <f>SUMIF(#REF!,B579,#REF!)</f>
        <v>#REF!</v>
      </c>
      <c r="H579" s="18" t="e">
        <f>SUMIF(#REF!,B579,#REF!)</f>
        <v>#REF!</v>
      </c>
      <c r="I579" s="19" t="e">
        <f>F579+G579+H579</f>
        <v>#REF!</v>
      </c>
      <c r="J579" s="20" t="e">
        <f>SUM(E579-F579-G579-H579)</f>
        <v>#REF!</v>
      </c>
      <c r="K579" s="20" t="e">
        <f>SUM(D579-F579-G579-H579)</f>
        <v>#REF!</v>
      </c>
      <c r="L579" s="20" t="str">
        <f t="shared" si="245"/>
        <v xml:space="preserve"> </v>
      </c>
      <c r="M579" s="135" t="str">
        <f t="shared" si="246"/>
        <v xml:space="preserve"> </v>
      </c>
    </row>
    <row r="580" spans="2:13" ht="18.75" x14ac:dyDescent="0.3">
      <c r="B580" s="15">
        <v>13790</v>
      </c>
      <c r="C580" s="24" t="s">
        <v>32</v>
      </c>
      <c r="D580" s="204"/>
      <c r="E580" s="204"/>
      <c r="F580" s="17" t="e">
        <f>SUMIF(#REF!,B580,#REF!)</f>
        <v>#REF!</v>
      </c>
      <c r="G580" s="16" t="e">
        <f>SUMIF(#REF!,B580,#REF!)</f>
        <v>#REF!</v>
      </c>
      <c r="H580" s="18" t="e">
        <f>SUMIF(#REF!,B580,#REF!)</f>
        <v>#REF!</v>
      </c>
      <c r="I580" s="19" t="e">
        <f>F580+G580+H580</f>
        <v>#REF!</v>
      </c>
      <c r="J580" s="20" t="e">
        <f>SUM(E580-F580-G580-H580)</f>
        <v>#REF!</v>
      </c>
      <c r="K580" s="20" t="e">
        <f>SUM(D580-F580-G580-H580)</f>
        <v>#REF!</v>
      </c>
      <c r="L580" s="20" t="str">
        <f t="shared" si="245"/>
        <v xml:space="preserve"> </v>
      </c>
      <c r="M580" s="135" t="str">
        <f>IF(D580&gt;0,SUM(H580*100/D580)," ")</f>
        <v xml:space="preserve"> </v>
      </c>
    </row>
    <row r="581" spans="2:13" s="12" customFormat="1" ht="18.75" x14ac:dyDescent="0.3">
      <c r="B581" s="189">
        <v>1380</v>
      </c>
      <c r="C581" s="190" t="s">
        <v>123</v>
      </c>
      <c r="D581" s="191">
        <f>SUM(D582:D582)</f>
        <v>0</v>
      </c>
      <c r="E581" s="191">
        <f>SUM(E582:E582)</f>
        <v>0</v>
      </c>
      <c r="F581" s="191" t="e">
        <f t="shared" ref="F581:K581" si="254">SUM(F582:F582)</f>
        <v>#REF!</v>
      </c>
      <c r="G581" s="191" t="e">
        <f t="shared" si="254"/>
        <v>#REF!</v>
      </c>
      <c r="H581" s="191" t="e">
        <f t="shared" si="254"/>
        <v>#REF!</v>
      </c>
      <c r="I581" s="191" t="e">
        <f t="shared" si="254"/>
        <v>#REF!</v>
      </c>
      <c r="J581" s="191" t="e">
        <f t="shared" si="254"/>
        <v>#REF!</v>
      </c>
      <c r="K581" s="191" t="e">
        <f t="shared" si="254"/>
        <v>#REF!</v>
      </c>
      <c r="L581" s="192" t="str">
        <f t="shared" si="245"/>
        <v xml:space="preserve"> </v>
      </c>
      <c r="M581" s="193" t="str">
        <f t="shared" si="246"/>
        <v xml:space="preserve"> </v>
      </c>
    </row>
    <row r="582" spans="2:13" ht="18.75" x14ac:dyDescent="0.3">
      <c r="B582" s="15">
        <v>13851</v>
      </c>
      <c r="C582" s="24" t="s">
        <v>83</v>
      </c>
      <c r="D582" s="204">
        <v>0</v>
      </c>
      <c r="E582" s="204">
        <v>0</v>
      </c>
      <c r="F582" s="17" t="e">
        <f>SUMIF(#REF!,B582,#REF!)</f>
        <v>#REF!</v>
      </c>
      <c r="G582" s="16" t="e">
        <f>SUMIF(#REF!,B582,#REF!)</f>
        <v>#REF!</v>
      </c>
      <c r="H582" s="18" t="e">
        <f>SUMIF(#REF!,B582,#REF!)</f>
        <v>#REF!</v>
      </c>
      <c r="I582" s="19" t="e">
        <f>F582+G582+H582</f>
        <v>#REF!</v>
      </c>
      <c r="J582" s="20" t="e">
        <f>SUM(E582-F582-G582-H582)</f>
        <v>#REF!</v>
      </c>
      <c r="K582" s="20" t="e">
        <f>SUM(D582-F582-G582-H582)</f>
        <v>#REF!</v>
      </c>
      <c r="L582" s="20" t="str">
        <f t="shared" si="245"/>
        <v xml:space="preserve"> </v>
      </c>
      <c r="M582" s="135" t="str">
        <f t="shared" si="246"/>
        <v xml:space="preserve"> </v>
      </c>
    </row>
    <row r="583" spans="2:13" ht="18.75" x14ac:dyDescent="0.3">
      <c r="B583" s="189">
        <v>1390</v>
      </c>
      <c r="C583" s="190" t="s">
        <v>127</v>
      </c>
      <c r="D583" s="191">
        <f>SUM(D584:D584)</f>
        <v>0</v>
      </c>
      <c r="E583" s="191">
        <f>SUM(E584:E584)</f>
        <v>0</v>
      </c>
      <c r="F583" s="191" t="e">
        <f t="shared" ref="F583:K583" si="255">SUM(F584:F584)</f>
        <v>#REF!</v>
      </c>
      <c r="G583" s="191" t="e">
        <f t="shared" si="255"/>
        <v>#REF!</v>
      </c>
      <c r="H583" s="191" t="e">
        <f t="shared" si="255"/>
        <v>#REF!</v>
      </c>
      <c r="I583" s="191" t="e">
        <f t="shared" si="255"/>
        <v>#REF!</v>
      </c>
      <c r="J583" s="191" t="e">
        <f t="shared" si="255"/>
        <v>#REF!</v>
      </c>
      <c r="K583" s="191" t="e">
        <f t="shared" si="255"/>
        <v>#REF!</v>
      </c>
      <c r="L583" s="192" t="str">
        <f t="shared" si="245"/>
        <v xml:space="preserve"> </v>
      </c>
      <c r="M583" s="193" t="str">
        <f t="shared" ref="M583:M589" si="256">IF(D583&gt;0,SUM(H583*100/D583)," ")</f>
        <v xml:space="preserve"> </v>
      </c>
    </row>
    <row r="584" spans="2:13" ht="18.75" x14ac:dyDescent="0.3">
      <c r="B584" s="15">
        <v>13918</v>
      </c>
      <c r="C584" s="24" t="s">
        <v>128</v>
      </c>
      <c r="D584" s="204"/>
      <c r="E584" s="204"/>
      <c r="F584" s="17" t="e">
        <f>SUMIF(#REF!,B584,#REF!)</f>
        <v>#REF!</v>
      </c>
      <c r="G584" s="16" t="e">
        <f>SUMIF(#REF!,B584,#REF!)</f>
        <v>#REF!</v>
      </c>
      <c r="H584" s="18" t="e">
        <f>SUMIF(#REF!,B584,#REF!)</f>
        <v>#REF!</v>
      </c>
      <c r="I584" s="19" t="e">
        <f>F584+G584+H584</f>
        <v>#REF!</v>
      </c>
      <c r="J584" s="20" t="e">
        <f>SUM(E584-F584-G584-H584)</f>
        <v>#REF!</v>
      </c>
      <c r="K584" s="20" t="e">
        <f>SUM(D584-F584-G584-H584)</f>
        <v>#REF!</v>
      </c>
      <c r="L584" s="20" t="str">
        <f t="shared" si="245"/>
        <v xml:space="preserve"> </v>
      </c>
      <c r="M584" s="135" t="str">
        <f t="shared" si="256"/>
        <v xml:space="preserve"> </v>
      </c>
    </row>
    <row r="585" spans="2:13" ht="18.75" x14ac:dyDescent="0.3">
      <c r="B585" s="189">
        <v>1395</v>
      </c>
      <c r="C585" s="190" t="s">
        <v>129</v>
      </c>
      <c r="D585" s="191">
        <f>SUM(D586:D589)</f>
        <v>0</v>
      </c>
      <c r="E585" s="191">
        <f>SUM(E586:E589)</f>
        <v>0</v>
      </c>
      <c r="F585" s="191" t="e">
        <f t="shared" ref="F585:K585" si="257">SUM(F586:F589)</f>
        <v>#REF!</v>
      </c>
      <c r="G585" s="191" t="e">
        <f t="shared" si="257"/>
        <v>#REF!</v>
      </c>
      <c r="H585" s="191" t="e">
        <f t="shared" si="257"/>
        <v>#REF!</v>
      </c>
      <c r="I585" s="191" t="e">
        <f t="shared" si="257"/>
        <v>#REF!</v>
      </c>
      <c r="J585" s="191" t="e">
        <f t="shared" si="257"/>
        <v>#REF!</v>
      </c>
      <c r="K585" s="191" t="e">
        <f t="shared" si="257"/>
        <v>#REF!</v>
      </c>
      <c r="L585" s="192" t="str">
        <f t="shared" si="245"/>
        <v xml:space="preserve"> </v>
      </c>
      <c r="M585" s="193" t="str">
        <f t="shared" si="256"/>
        <v xml:space="preserve"> </v>
      </c>
    </row>
    <row r="586" spans="2:13" ht="18.75" x14ac:dyDescent="0.3">
      <c r="B586" s="15">
        <v>13950</v>
      </c>
      <c r="C586" s="24" t="s">
        <v>3</v>
      </c>
      <c r="D586" s="204"/>
      <c r="E586" s="204"/>
      <c r="F586" s="17" t="e">
        <f>SUMIF(#REF!,B586,#REF!)</f>
        <v>#REF!</v>
      </c>
      <c r="G586" s="16" t="e">
        <f>SUMIF(#REF!,B586,#REF!)</f>
        <v>#REF!</v>
      </c>
      <c r="H586" s="18" t="e">
        <f>SUMIF(#REF!,B586,#REF!)</f>
        <v>#REF!</v>
      </c>
      <c r="I586" s="19" t="e">
        <f>F586+G586+H586</f>
        <v>#REF!</v>
      </c>
      <c r="J586" s="20" t="e">
        <f>SUM(E586-F586-G586-H586)</f>
        <v>#REF!</v>
      </c>
      <c r="K586" s="20" t="e">
        <f>SUM(D586-F586-G586-H586)</f>
        <v>#REF!</v>
      </c>
      <c r="L586" s="20" t="str">
        <f t="shared" si="245"/>
        <v xml:space="preserve"> </v>
      </c>
      <c r="M586" s="135" t="str">
        <f t="shared" si="256"/>
        <v xml:space="preserve"> </v>
      </c>
    </row>
    <row r="587" spans="2:13" ht="18.75" x14ac:dyDescent="0.3">
      <c r="B587" s="15">
        <v>13951</v>
      </c>
      <c r="C587" s="24" t="s">
        <v>8</v>
      </c>
      <c r="D587" s="204"/>
      <c r="E587" s="204"/>
      <c r="F587" s="17" t="e">
        <f>SUMIF(#REF!,B587,#REF!)</f>
        <v>#REF!</v>
      </c>
      <c r="G587" s="16" t="e">
        <f>SUMIF(#REF!,B587,#REF!)</f>
        <v>#REF!</v>
      </c>
      <c r="H587" s="18" t="e">
        <f>SUMIF(#REF!,B587,#REF!)</f>
        <v>#REF!</v>
      </c>
      <c r="I587" s="19" t="e">
        <f>F587+G587+H587</f>
        <v>#REF!</v>
      </c>
      <c r="J587" s="20" t="e">
        <f>SUM(E587-F587-G587-H587)</f>
        <v>#REF!</v>
      </c>
      <c r="K587" s="20" t="e">
        <f>SUM(D587-F587-G587-H587)</f>
        <v>#REF!</v>
      </c>
      <c r="L587" s="20" t="str">
        <f>IF(E587&gt;0,SUM(H587*100/E587)," ")</f>
        <v xml:space="preserve"> </v>
      </c>
      <c r="M587" s="135" t="str">
        <f t="shared" si="256"/>
        <v xml:space="preserve"> </v>
      </c>
    </row>
    <row r="588" spans="2:13" ht="18.75" x14ac:dyDescent="0.3">
      <c r="B588" s="15">
        <v>13952</v>
      </c>
      <c r="C588" s="24" t="s">
        <v>192</v>
      </c>
      <c r="D588" s="204"/>
      <c r="E588" s="204"/>
      <c r="F588" s="17" t="e">
        <f>SUMIF(#REF!,B588,#REF!)</f>
        <v>#REF!</v>
      </c>
      <c r="G588" s="16" t="e">
        <f>SUMIF(#REF!,B588,#REF!)</f>
        <v>#REF!</v>
      </c>
      <c r="H588" s="18" t="e">
        <f>SUMIF(#REF!,B588,#REF!)</f>
        <v>#REF!</v>
      </c>
      <c r="I588" s="19" t="e">
        <f>F588+G588+H588</f>
        <v>#REF!</v>
      </c>
      <c r="J588" s="20" t="e">
        <f>SUM(E588-F588-G588-H588)</f>
        <v>#REF!</v>
      </c>
      <c r="K588" s="20" t="e">
        <f>SUM(D588-F588-G588-H588)</f>
        <v>#REF!</v>
      </c>
      <c r="L588" s="20" t="str">
        <f>IF(E588&gt;0,SUM(H588*100/E588)," ")</f>
        <v xml:space="preserve"> </v>
      </c>
      <c r="M588" s="135" t="str">
        <f>IF(D588&gt;0,SUM(H588*100/D588)," ")</f>
        <v xml:space="preserve"> </v>
      </c>
    </row>
    <row r="589" spans="2:13" ht="18.75" x14ac:dyDescent="0.3">
      <c r="B589" s="15">
        <v>13953</v>
      </c>
      <c r="C589" s="24" t="s">
        <v>130</v>
      </c>
      <c r="D589" s="204"/>
      <c r="E589" s="204"/>
      <c r="F589" s="17" t="e">
        <f>SUMIF(#REF!,B589,#REF!)</f>
        <v>#REF!</v>
      </c>
      <c r="G589" s="16" t="e">
        <f>SUMIF(#REF!,B589,#REF!)</f>
        <v>#REF!</v>
      </c>
      <c r="H589" s="18" t="e">
        <f>SUMIF(#REF!,B589,#REF!)</f>
        <v>#REF!</v>
      </c>
      <c r="I589" s="19" t="e">
        <f>F589+G589+H589</f>
        <v>#REF!</v>
      </c>
      <c r="J589" s="20" t="e">
        <f>SUM(E589-F589-G589-H589)</f>
        <v>#REF!</v>
      </c>
      <c r="K589" s="20" t="e">
        <f>SUM(D589-F589-G589-H589)</f>
        <v>#REF!</v>
      </c>
      <c r="L589" s="20" t="str">
        <f t="shared" si="245"/>
        <v xml:space="preserve"> </v>
      </c>
      <c r="M589" s="135" t="str">
        <f t="shared" si="256"/>
        <v xml:space="preserve"> </v>
      </c>
    </row>
    <row r="590" spans="2:13" s="12" customFormat="1" ht="18.75" x14ac:dyDescent="0.3">
      <c r="B590" s="189">
        <v>1400</v>
      </c>
      <c r="C590" s="190" t="s">
        <v>124</v>
      </c>
      <c r="D590" s="191">
        <f>SUM(D591:D594)</f>
        <v>0</v>
      </c>
      <c r="E590" s="191">
        <f>SUM(E591:E594)</f>
        <v>0</v>
      </c>
      <c r="F590" s="191" t="e">
        <f t="shared" ref="F590:K590" si="258">SUM(F591:F594)</f>
        <v>#REF!</v>
      </c>
      <c r="G590" s="191" t="e">
        <f t="shared" si="258"/>
        <v>#REF!</v>
      </c>
      <c r="H590" s="191" t="e">
        <f t="shared" si="258"/>
        <v>#REF!</v>
      </c>
      <c r="I590" s="191" t="e">
        <f t="shared" si="258"/>
        <v>#REF!</v>
      </c>
      <c r="J590" s="191" t="e">
        <f t="shared" si="258"/>
        <v>#REF!</v>
      </c>
      <c r="K590" s="191" t="e">
        <f t="shared" si="258"/>
        <v>#REF!</v>
      </c>
      <c r="L590" s="192" t="str">
        <f t="shared" si="245"/>
        <v xml:space="preserve"> </v>
      </c>
      <c r="M590" s="193" t="str">
        <f t="shared" si="246"/>
        <v xml:space="preserve"> </v>
      </c>
    </row>
    <row r="591" spans="2:13" ht="18.75" x14ac:dyDescent="0.3">
      <c r="B591" s="15">
        <v>14010</v>
      </c>
      <c r="C591" s="24" t="s">
        <v>9</v>
      </c>
      <c r="D591" s="204"/>
      <c r="E591" s="204"/>
      <c r="F591" s="17" t="e">
        <f>SUMIF(#REF!,B591,#REF!)</f>
        <v>#REF!</v>
      </c>
      <c r="G591" s="16" t="e">
        <f>SUMIF(#REF!,B591,#REF!)</f>
        <v>#REF!</v>
      </c>
      <c r="H591" s="18" t="e">
        <f>SUMIF(#REF!,B591,#REF!)</f>
        <v>#REF!</v>
      </c>
      <c r="I591" s="19" t="e">
        <f>F591+G591+H591</f>
        <v>#REF!</v>
      </c>
      <c r="J591" s="20" t="e">
        <f>SUM(E591-F591-G591-H591)</f>
        <v>#REF!</v>
      </c>
      <c r="K591" s="20" t="e">
        <f>SUM(D591-F591-G591-H591)</f>
        <v>#REF!</v>
      </c>
      <c r="L591" s="20" t="str">
        <f t="shared" si="245"/>
        <v xml:space="preserve"> </v>
      </c>
      <c r="M591" s="135" t="str">
        <f t="shared" si="246"/>
        <v xml:space="preserve"> </v>
      </c>
    </row>
    <row r="592" spans="2:13" ht="18.75" x14ac:dyDescent="0.3">
      <c r="B592" s="15">
        <v>14020</v>
      </c>
      <c r="C592" s="24" t="s">
        <v>135</v>
      </c>
      <c r="D592" s="204"/>
      <c r="E592" s="204"/>
      <c r="F592" s="17" t="e">
        <f>SUMIF(#REF!,B592,#REF!)</f>
        <v>#REF!</v>
      </c>
      <c r="G592" s="16" t="e">
        <f>SUMIF(#REF!,B592,#REF!)</f>
        <v>#REF!</v>
      </c>
      <c r="H592" s="18" t="e">
        <f>SUMIF(#REF!,B592,#REF!)</f>
        <v>#REF!</v>
      </c>
      <c r="I592" s="19" t="e">
        <f>F592+G592+H592</f>
        <v>#REF!</v>
      </c>
      <c r="J592" s="20" t="e">
        <f>SUM(E592-F592-G592-H592)</f>
        <v>#REF!</v>
      </c>
      <c r="K592" s="20" t="e">
        <f>SUM(D592-F592-G592-H592)</f>
        <v>#REF!</v>
      </c>
      <c r="L592" s="20" t="str">
        <f t="shared" si="245"/>
        <v xml:space="preserve"> </v>
      </c>
      <c r="M592" s="135" t="str">
        <f>IF(D592&gt;0,SUM(H592*100/D592)," ")</f>
        <v xml:space="preserve"> </v>
      </c>
    </row>
    <row r="593" spans="2:13" ht="18.75" x14ac:dyDescent="0.3">
      <c r="B593" s="21">
        <v>14040</v>
      </c>
      <c r="C593" s="205" t="s">
        <v>40</v>
      </c>
      <c r="D593" s="204"/>
      <c r="E593" s="204"/>
      <c r="F593" s="17" t="e">
        <f>SUMIF(#REF!,B593,#REF!)</f>
        <v>#REF!</v>
      </c>
      <c r="G593" s="16" t="e">
        <f>SUMIF(#REF!,B593,#REF!)</f>
        <v>#REF!</v>
      </c>
      <c r="H593" s="18" t="e">
        <f>SUMIF(#REF!,B593,#REF!)</f>
        <v>#REF!</v>
      </c>
      <c r="I593" s="19" t="e">
        <f>F593+G593+H593</f>
        <v>#REF!</v>
      </c>
      <c r="J593" s="20" t="e">
        <f>SUM(E593-F593-G593-H593)</f>
        <v>#REF!</v>
      </c>
      <c r="K593" s="20" t="e">
        <f>SUM(D593-F593-G593-H593)</f>
        <v>#REF!</v>
      </c>
      <c r="L593" s="20" t="str">
        <f>IF(E593&gt;0,SUM(H593*100/E593)," ")</f>
        <v xml:space="preserve"> </v>
      </c>
      <c r="M593" s="135" t="str">
        <f>IF(D593&gt;0,SUM(H593*100/D593)," ")</f>
        <v xml:space="preserve"> </v>
      </c>
    </row>
    <row r="594" spans="2:13" ht="18.75" x14ac:dyDescent="0.3">
      <c r="B594" s="15">
        <v>14050</v>
      </c>
      <c r="C594" s="24" t="s">
        <v>190</v>
      </c>
      <c r="D594" s="204"/>
      <c r="E594" s="204"/>
      <c r="F594" s="17" t="e">
        <f>SUMIF(#REF!,B594,#REF!)</f>
        <v>#REF!</v>
      </c>
      <c r="G594" s="16" t="e">
        <f>SUMIF(#REF!,B594,#REF!)</f>
        <v>#REF!</v>
      </c>
      <c r="H594" s="18" t="e">
        <f>SUMIF(#REF!,B594,#REF!)</f>
        <v>#REF!</v>
      </c>
      <c r="I594" s="19" t="e">
        <f>F594+G594+H594</f>
        <v>#REF!</v>
      </c>
      <c r="J594" s="20" t="e">
        <f>SUM(E594-F594-G594-H594)</f>
        <v>#REF!</v>
      </c>
      <c r="K594" s="20" t="e">
        <f>SUM(D594-F594-G594-H594)</f>
        <v>#REF!</v>
      </c>
      <c r="L594" s="20" t="str">
        <f t="shared" si="245"/>
        <v xml:space="preserve"> </v>
      </c>
      <c r="M594" s="135" t="str">
        <f>IF(D594&gt;0,SUM(H594*100/D594)," ")</f>
        <v xml:space="preserve"> </v>
      </c>
    </row>
    <row r="595" spans="2:13" s="12" customFormat="1" ht="18.75" x14ac:dyDescent="0.3">
      <c r="B595" s="189">
        <v>1410</v>
      </c>
      <c r="C595" s="190" t="s">
        <v>125</v>
      </c>
      <c r="D595" s="191">
        <f>SUM(D596:D599)</f>
        <v>0</v>
      </c>
      <c r="E595" s="191">
        <f>SUM(E596:E599)</f>
        <v>0</v>
      </c>
      <c r="F595" s="191" t="e">
        <f t="shared" ref="F595:K595" si="259">SUM(F596:F599)</f>
        <v>#REF!</v>
      </c>
      <c r="G595" s="191" t="e">
        <f t="shared" si="259"/>
        <v>#REF!</v>
      </c>
      <c r="H595" s="191" t="e">
        <f t="shared" si="259"/>
        <v>#REF!</v>
      </c>
      <c r="I595" s="191" t="e">
        <f t="shared" si="259"/>
        <v>#REF!</v>
      </c>
      <c r="J595" s="191" t="e">
        <f t="shared" si="259"/>
        <v>#REF!</v>
      </c>
      <c r="K595" s="191" t="e">
        <f t="shared" si="259"/>
        <v>#REF!</v>
      </c>
      <c r="L595" s="192" t="str">
        <f t="shared" si="245"/>
        <v xml:space="preserve"> </v>
      </c>
      <c r="M595" s="193" t="str">
        <f t="shared" si="246"/>
        <v xml:space="preserve"> </v>
      </c>
    </row>
    <row r="596" spans="2:13" ht="18.75" x14ac:dyDescent="0.3">
      <c r="B596" s="15">
        <v>14110</v>
      </c>
      <c r="C596" s="22" t="s">
        <v>30</v>
      </c>
      <c r="D596" s="204"/>
      <c r="E596" s="204"/>
      <c r="F596" s="17" t="e">
        <f>SUMIF(#REF!,B596,#REF!)</f>
        <v>#REF!</v>
      </c>
      <c r="G596" s="16" t="e">
        <f>SUMIF(#REF!,B596,#REF!)</f>
        <v>#REF!</v>
      </c>
      <c r="H596" s="18" t="e">
        <f>SUMIF(#REF!,B596,#REF!)</f>
        <v>#REF!</v>
      </c>
      <c r="I596" s="19" t="e">
        <f>F596+G596+H596</f>
        <v>#REF!</v>
      </c>
      <c r="J596" s="20" t="e">
        <f>SUM(E596-F596-G596-H596)</f>
        <v>#REF!</v>
      </c>
      <c r="K596" s="20" t="e">
        <f>SUM(D596-F596-G596-H596)</f>
        <v>#REF!</v>
      </c>
      <c r="L596" s="20" t="str">
        <f t="shared" si="245"/>
        <v xml:space="preserve"> </v>
      </c>
      <c r="M596" s="135" t="str">
        <f t="shared" si="246"/>
        <v xml:space="preserve"> </v>
      </c>
    </row>
    <row r="597" spans="2:13" ht="18.75" x14ac:dyDescent="0.3">
      <c r="B597" s="138">
        <v>14140</v>
      </c>
      <c r="C597" s="22" t="s">
        <v>82</v>
      </c>
      <c r="D597" s="204"/>
      <c r="E597" s="204"/>
      <c r="F597" s="17" t="e">
        <f>SUMIF(#REF!,B597,#REF!)</f>
        <v>#REF!</v>
      </c>
      <c r="G597" s="16" t="e">
        <f>SUMIF(#REF!,B597,#REF!)</f>
        <v>#REF!</v>
      </c>
      <c r="H597" s="18" t="e">
        <f>SUMIF(#REF!,B597,#REF!)</f>
        <v>#REF!</v>
      </c>
      <c r="I597" s="19" t="e">
        <f>F597+G597+H597</f>
        <v>#REF!</v>
      </c>
      <c r="J597" s="20" t="e">
        <f>SUM(E597-F597-G597-H597)</f>
        <v>#REF!</v>
      </c>
      <c r="K597" s="20" t="e">
        <f>SUM(D597-F597-G597-H597)</f>
        <v>#REF!</v>
      </c>
      <c r="L597" s="20" t="str">
        <f t="shared" si="245"/>
        <v xml:space="preserve"> </v>
      </c>
      <c r="M597" s="135" t="str">
        <f t="shared" si="246"/>
        <v xml:space="preserve"> </v>
      </c>
    </row>
    <row r="598" spans="2:13" ht="18.75" x14ac:dyDescent="0.3">
      <c r="B598" s="196">
        <v>14150</v>
      </c>
      <c r="C598" s="22" t="s">
        <v>131</v>
      </c>
      <c r="D598" s="204"/>
      <c r="E598" s="204"/>
      <c r="F598" s="17" t="e">
        <f>SUMIF(#REF!,B598,#REF!)</f>
        <v>#REF!</v>
      </c>
      <c r="G598" s="16" t="e">
        <f>SUMIF(#REF!,B598,#REF!)</f>
        <v>#REF!</v>
      </c>
      <c r="H598" s="18" t="e">
        <f>SUMIF(#REF!,B598,#REF!)</f>
        <v>#REF!</v>
      </c>
      <c r="I598" s="19" t="e">
        <f>F598+G598+H598</f>
        <v>#REF!</v>
      </c>
      <c r="J598" s="20" t="e">
        <f>SUM(E598-F598-G598-H598)</f>
        <v>#REF!</v>
      </c>
      <c r="K598" s="20" t="e">
        <f>SUM(D598-F598-G598-H598)</f>
        <v>#REF!</v>
      </c>
      <c r="L598" s="20" t="str">
        <f t="shared" si="245"/>
        <v xml:space="preserve"> </v>
      </c>
      <c r="M598" s="135" t="str">
        <f t="shared" si="246"/>
        <v xml:space="preserve"> </v>
      </c>
    </row>
    <row r="599" spans="2:13" ht="18.75" x14ac:dyDescent="0.3">
      <c r="B599" s="138">
        <v>14160</v>
      </c>
      <c r="C599" s="22" t="s">
        <v>202</v>
      </c>
      <c r="D599" s="204"/>
      <c r="E599" s="204"/>
      <c r="F599" s="17" t="e">
        <f>SUMIF(#REF!,B599,#REF!)</f>
        <v>#REF!</v>
      </c>
      <c r="G599" s="16" t="e">
        <f>SUMIF(#REF!,B599,#REF!)</f>
        <v>#REF!</v>
      </c>
      <c r="H599" s="18" t="e">
        <f>SUMIF(#REF!,B599,#REF!)</f>
        <v>#REF!</v>
      </c>
      <c r="I599" s="19" t="e">
        <f>F599+G599+H599</f>
        <v>#REF!</v>
      </c>
      <c r="J599" s="20" t="e">
        <f>SUM(E599-F599-G599-H599)</f>
        <v>#REF!</v>
      </c>
      <c r="K599" s="20" t="e">
        <f>SUM(D599-F599-G599-H599)</f>
        <v>#REF!</v>
      </c>
      <c r="L599" s="20" t="str">
        <f t="shared" ref="L599:L609" si="260">IF(E599&gt;0,SUM(H599*100/E599)," ")</f>
        <v xml:space="preserve"> </v>
      </c>
      <c r="M599" s="135" t="str">
        <f t="shared" ref="M599:M609" si="261">IF(D599&gt;0,SUM(H599*100/D599)," ")</f>
        <v xml:space="preserve"> </v>
      </c>
    </row>
    <row r="600" spans="2:13" ht="18.75" x14ac:dyDescent="0.3">
      <c r="B600" s="189">
        <v>1420</v>
      </c>
      <c r="C600" s="190" t="s">
        <v>126</v>
      </c>
      <c r="D600" s="191">
        <f>SUM(D601:D601)</f>
        <v>0</v>
      </c>
      <c r="E600" s="191">
        <f>SUM(E601:E601)</f>
        <v>0</v>
      </c>
      <c r="F600" s="191" t="e">
        <f t="shared" ref="F600:K600" si="262">SUM(F601:F601)</f>
        <v>#REF!</v>
      </c>
      <c r="G600" s="191" t="e">
        <f t="shared" si="262"/>
        <v>#REF!</v>
      </c>
      <c r="H600" s="191" t="e">
        <f t="shared" si="262"/>
        <v>#REF!</v>
      </c>
      <c r="I600" s="191" t="e">
        <f t="shared" si="262"/>
        <v>#REF!</v>
      </c>
      <c r="J600" s="191" t="e">
        <f t="shared" si="262"/>
        <v>#REF!</v>
      </c>
      <c r="K600" s="191" t="e">
        <f t="shared" si="262"/>
        <v>#REF!</v>
      </c>
      <c r="L600" s="192" t="str">
        <f t="shared" si="260"/>
        <v xml:space="preserve"> </v>
      </c>
      <c r="M600" s="193" t="str">
        <f t="shared" si="261"/>
        <v xml:space="preserve"> </v>
      </c>
    </row>
    <row r="601" spans="2:13" ht="18.75" x14ac:dyDescent="0.3">
      <c r="B601" s="196">
        <v>14210</v>
      </c>
      <c r="C601" s="22" t="s">
        <v>17</v>
      </c>
      <c r="D601" s="204"/>
      <c r="E601" s="204"/>
      <c r="F601" s="17" t="e">
        <f>SUMIF(#REF!,B601,#REF!)</f>
        <v>#REF!</v>
      </c>
      <c r="G601" s="16" t="e">
        <f>SUMIF(#REF!,B601,#REF!)</f>
        <v>#REF!</v>
      </c>
      <c r="H601" s="18" t="e">
        <f>SUMIF(#REF!,B601,#REF!)</f>
        <v>#REF!</v>
      </c>
      <c r="I601" s="19" t="e">
        <f>F601+G601+H601</f>
        <v>#REF!</v>
      </c>
      <c r="J601" s="20" t="e">
        <f>SUM(E601-F601-G601-H601)</f>
        <v>#REF!</v>
      </c>
      <c r="K601" s="20" t="e">
        <f>SUM(D601-F601-G601-H601)</f>
        <v>#REF!</v>
      </c>
      <c r="L601" s="20" t="str">
        <f>IF(E601&gt;0,SUM(H601*100/E601)," ")</f>
        <v xml:space="preserve"> </v>
      </c>
      <c r="M601" s="135" t="str">
        <f>IF(D601&gt;0,SUM(H601*100/D601)," ")</f>
        <v xml:space="preserve"> </v>
      </c>
    </row>
    <row r="602" spans="2:13" ht="18.75" x14ac:dyDescent="0.3">
      <c r="B602" s="189">
        <v>1430</v>
      </c>
      <c r="C602" s="190" t="s">
        <v>132</v>
      </c>
      <c r="D602" s="191">
        <f>SUM(D603:D604)</f>
        <v>0</v>
      </c>
      <c r="E602" s="191">
        <f>SUM(E603:E604)</f>
        <v>0</v>
      </c>
      <c r="F602" s="191" t="e">
        <f t="shared" ref="F602:K602" si="263">SUM(F603:F604)</f>
        <v>#REF!</v>
      </c>
      <c r="G602" s="191" t="e">
        <f t="shared" si="263"/>
        <v>#REF!</v>
      </c>
      <c r="H602" s="191" t="e">
        <f t="shared" si="263"/>
        <v>#REF!</v>
      </c>
      <c r="I602" s="191" t="e">
        <f t="shared" si="263"/>
        <v>#REF!</v>
      </c>
      <c r="J602" s="191" t="e">
        <f t="shared" si="263"/>
        <v>#REF!</v>
      </c>
      <c r="K602" s="191" t="e">
        <f t="shared" si="263"/>
        <v>#REF!</v>
      </c>
      <c r="L602" s="192" t="str">
        <f t="shared" si="260"/>
        <v xml:space="preserve"> </v>
      </c>
      <c r="M602" s="193" t="str">
        <f t="shared" si="261"/>
        <v xml:space="preserve"> </v>
      </c>
    </row>
    <row r="603" spans="2:13" ht="18.75" x14ac:dyDescent="0.3">
      <c r="B603" s="196">
        <v>14310</v>
      </c>
      <c r="C603" s="22" t="s">
        <v>20</v>
      </c>
      <c r="D603" s="204"/>
      <c r="E603" s="204"/>
      <c r="F603" s="17" t="e">
        <f>SUMIF(#REF!,B603,#REF!)</f>
        <v>#REF!</v>
      </c>
      <c r="G603" s="16" t="e">
        <f>SUMIF(#REF!,B603,#REF!)</f>
        <v>#REF!</v>
      </c>
      <c r="H603" s="18" t="e">
        <f>SUMIF(#REF!,B603,#REF!)</f>
        <v>#REF!</v>
      </c>
      <c r="I603" s="19" t="e">
        <f>F603+G603+H603</f>
        <v>#REF!</v>
      </c>
      <c r="J603" s="20" t="e">
        <f>SUM(E603-F603-G603-H603)</f>
        <v>#REF!</v>
      </c>
      <c r="K603" s="20" t="e">
        <f>SUM(D603-F603-G603-H603)</f>
        <v>#REF!</v>
      </c>
      <c r="L603" s="20" t="str">
        <f t="shared" si="260"/>
        <v xml:space="preserve"> </v>
      </c>
      <c r="M603" s="135" t="str">
        <f t="shared" si="261"/>
        <v xml:space="preserve"> </v>
      </c>
    </row>
    <row r="604" spans="2:13" ht="18.75" x14ac:dyDescent="0.3">
      <c r="B604" s="196">
        <v>14320</v>
      </c>
      <c r="C604" s="22" t="s">
        <v>133</v>
      </c>
      <c r="D604" s="204"/>
      <c r="E604" s="204"/>
      <c r="F604" s="17" t="e">
        <f>SUMIF(#REF!,B604,#REF!)</f>
        <v>#REF!</v>
      </c>
      <c r="G604" s="16" t="e">
        <f>SUMIF(#REF!,B604,#REF!)</f>
        <v>#REF!</v>
      </c>
      <c r="H604" s="18" t="e">
        <f>SUMIF(#REF!,B604,#REF!)</f>
        <v>#REF!</v>
      </c>
      <c r="I604" s="19" t="e">
        <f>F604+G604+H604</f>
        <v>#REF!</v>
      </c>
      <c r="J604" s="20" t="e">
        <f>SUM(E604-F604-G604-H604)</f>
        <v>#REF!</v>
      </c>
      <c r="K604" s="20" t="e">
        <f>SUM(D604-F604-G604-H604)</f>
        <v>#REF!</v>
      </c>
      <c r="L604" s="20" t="str">
        <f t="shared" si="260"/>
        <v xml:space="preserve"> </v>
      </c>
      <c r="M604" s="135" t="str">
        <f t="shared" si="261"/>
        <v xml:space="preserve"> </v>
      </c>
    </row>
    <row r="605" spans="2:13" ht="18.75" x14ac:dyDescent="0.3">
      <c r="B605" s="136">
        <v>1320</v>
      </c>
      <c r="C605" s="39" t="s">
        <v>10</v>
      </c>
      <c r="D605" s="55">
        <f>SUM(D606:D608)</f>
        <v>0</v>
      </c>
      <c r="E605" s="203">
        <f>SUM(E606:E608)</f>
        <v>0</v>
      </c>
      <c r="F605" s="55" t="e">
        <f t="shared" ref="F605:K605" si="264">SUM(F606:F608)</f>
        <v>#REF!</v>
      </c>
      <c r="G605" s="55" t="e">
        <f t="shared" si="264"/>
        <v>#REF!</v>
      </c>
      <c r="H605" s="55" t="e">
        <f t="shared" si="264"/>
        <v>#REF!</v>
      </c>
      <c r="I605" s="49" t="e">
        <f t="shared" si="264"/>
        <v>#REF!</v>
      </c>
      <c r="J605" s="49" t="e">
        <f t="shared" si="264"/>
        <v>#REF!</v>
      </c>
      <c r="K605" s="49" t="e">
        <f t="shared" si="264"/>
        <v>#REF!</v>
      </c>
      <c r="L605" s="49" t="str">
        <f t="shared" si="260"/>
        <v xml:space="preserve"> </v>
      </c>
      <c r="M605" s="137" t="str">
        <f t="shared" si="261"/>
        <v xml:space="preserve"> </v>
      </c>
    </row>
    <row r="606" spans="2:13" ht="18.75" x14ac:dyDescent="0.3">
      <c r="B606" s="139">
        <v>13210</v>
      </c>
      <c r="C606" s="26" t="s">
        <v>11</v>
      </c>
      <c r="D606" s="204"/>
      <c r="E606" s="204"/>
      <c r="F606" s="17" t="e">
        <f>SUMIF(#REF!,B606,#REF!)</f>
        <v>#REF!</v>
      </c>
      <c r="G606" s="16" t="e">
        <f>SUMIF(#REF!,B606,#REF!)</f>
        <v>#REF!</v>
      </c>
      <c r="H606" s="18" t="e">
        <f>SUMIF(#REF!,B606,#REF!)</f>
        <v>#REF!</v>
      </c>
      <c r="I606" s="27" t="e">
        <f>F606+G606+H606</f>
        <v>#REF!</v>
      </c>
      <c r="J606" s="28" t="e">
        <f>E606-I606</f>
        <v>#REF!</v>
      </c>
      <c r="K606" s="20" t="e">
        <f>D606-I606</f>
        <v>#REF!</v>
      </c>
      <c r="L606" s="28" t="str">
        <f t="shared" si="260"/>
        <v xml:space="preserve"> </v>
      </c>
      <c r="M606" s="135" t="str">
        <f t="shared" si="261"/>
        <v xml:space="preserve"> </v>
      </c>
    </row>
    <row r="607" spans="2:13" ht="18.75" x14ac:dyDescent="0.3">
      <c r="B607" s="139">
        <v>13220</v>
      </c>
      <c r="C607" s="26" t="s">
        <v>12</v>
      </c>
      <c r="D607" s="204"/>
      <c r="E607" s="204"/>
      <c r="F607" s="17" t="e">
        <f>SUMIF(#REF!,B607,#REF!)</f>
        <v>#REF!</v>
      </c>
      <c r="G607" s="16" t="e">
        <f>SUMIF(#REF!,B607,#REF!)</f>
        <v>#REF!</v>
      </c>
      <c r="H607" s="18" t="e">
        <f>SUMIF(#REF!,B607,#REF!)</f>
        <v>#REF!</v>
      </c>
      <c r="I607" s="27" t="e">
        <f>F607+G607+H607</f>
        <v>#REF!</v>
      </c>
      <c r="J607" s="28" t="e">
        <f>E607-I607</f>
        <v>#REF!</v>
      </c>
      <c r="K607" s="20" t="e">
        <f>D607-I607</f>
        <v>#REF!</v>
      </c>
      <c r="L607" s="28" t="str">
        <f t="shared" si="260"/>
        <v xml:space="preserve"> </v>
      </c>
      <c r="M607" s="135" t="str">
        <f t="shared" si="261"/>
        <v xml:space="preserve"> </v>
      </c>
    </row>
    <row r="608" spans="2:13" ht="18.75" x14ac:dyDescent="0.3">
      <c r="B608" s="139">
        <v>13230</v>
      </c>
      <c r="C608" s="26" t="s">
        <v>13</v>
      </c>
      <c r="D608" s="66"/>
      <c r="E608" s="204"/>
      <c r="F608" s="17" t="e">
        <f>SUMIF(#REF!,B608,#REF!)</f>
        <v>#REF!</v>
      </c>
      <c r="G608" s="16" t="e">
        <f>SUMIF(#REF!,B608,#REF!)</f>
        <v>#REF!</v>
      </c>
      <c r="H608" s="18" t="e">
        <f>SUMIF(#REF!,B608,#REF!)</f>
        <v>#REF!</v>
      </c>
      <c r="I608" s="27" t="e">
        <f>F608+G608+H608</f>
        <v>#REF!</v>
      </c>
      <c r="J608" s="28" t="e">
        <f>E608-I608</f>
        <v>#REF!</v>
      </c>
      <c r="K608" s="20" t="e">
        <f>D608-I608</f>
        <v>#REF!</v>
      </c>
      <c r="L608" s="28" t="str">
        <f t="shared" si="260"/>
        <v xml:space="preserve"> </v>
      </c>
      <c r="M608" s="135" t="str">
        <f t="shared" si="261"/>
        <v xml:space="preserve"> </v>
      </c>
    </row>
    <row r="609" spans="2:13" ht="19.5" thickBot="1" x14ac:dyDescent="0.35">
      <c r="B609" s="140"/>
      <c r="C609" s="141" t="s">
        <v>18</v>
      </c>
      <c r="D609" s="142">
        <f t="shared" ref="D609:I609" si="265">D547+D549+D605</f>
        <v>0</v>
      </c>
      <c r="E609" s="142">
        <f t="shared" si="265"/>
        <v>0</v>
      </c>
      <c r="F609" s="142" t="e">
        <f t="shared" si="265"/>
        <v>#REF!</v>
      </c>
      <c r="G609" s="142" t="e">
        <f t="shared" si="265"/>
        <v>#REF!</v>
      </c>
      <c r="H609" s="142" t="e">
        <f t="shared" si="265"/>
        <v>#REF!</v>
      </c>
      <c r="I609" s="142" t="e">
        <f t="shared" si="265"/>
        <v>#REF!</v>
      </c>
      <c r="J609" s="142" t="e">
        <f>J547+J549+J607</f>
        <v>#REF!</v>
      </c>
      <c r="K609" s="142" t="e">
        <f>K547+K549+K607</f>
        <v>#REF!</v>
      </c>
      <c r="L609" s="143" t="str">
        <f t="shared" si="260"/>
        <v xml:space="preserve"> </v>
      </c>
      <c r="M609" s="144" t="str">
        <f t="shared" si="261"/>
        <v xml:space="preserve"> </v>
      </c>
    </row>
    <row r="611" spans="2:13" ht="13.5" thickBot="1" x14ac:dyDescent="0.25"/>
    <row r="612" spans="2:13" ht="20.25" x14ac:dyDescent="0.3">
      <c r="B612" s="274" t="e">
        <f>#REF!</f>
        <v>#REF!</v>
      </c>
      <c r="C612" s="275"/>
      <c r="D612" s="275"/>
      <c r="E612" s="275"/>
      <c r="F612" s="275"/>
      <c r="G612" s="275"/>
      <c r="H612" s="275"/>
      <c r="I612" s="275"/>
      <c r="J612" s="275"/>
      <c r="K612" s="275"/>
      <c r="L612" s="275"/>
      <c r="M612" s="276"/>
    </row>
    <row r="613" spans="2:13" ht="21" thickBot="1" x14ac:dyDescent="0.35">
      <c r="B613" s="5"/>
      <c r="C613" s="6"/>
      <c r="D613" s="204"/>
      <c r="E613" s="128"/>
      <c r="F613" s="6"/>
      <c r="G613" s="7"/>
      <c r="H613" s="7"/>
      <c r="I613" s="7"/>
      <c r="J613" s="8"/>
      <c r="K613" s="9"/>
      <c r="L613" s="9"/>
      <c r="M613" s="131"/>
    </row>
    <row r="614" spans="2:13" ht="113.25" thickBot="1" x14ac:dyDescent="0.25">
      <c r="B614" s="41" t="s">
        <v>34</v>
      </c>
      <c r="C614" s="42" t="s">
        <v>14</v>
      </c>
      <c r="D614" s="44" t="s">
        <v>185</v>
      </c>
      <c r="E614" s="43" t="s">
        <v>115</v>
      </c>
      <c r="F614" s="43" t="s">
        <v>73</v>
      </c>
      <c r="G614" s="44" t="s">
        <v>74</v>
      </c>
      <c r="H614" s="44" t="s">
        <v>79</v>
      </c>
      <c r="I614" s="43" t="s">
        <v>75</v>
      </c>
      <c r="J614" s="43" t="s">
        <v>76</v>
      </c>
      <c r="K614" s="43" t="s">
        <v>116</v>
      </c>
      <c r="L614" s="43" t="s">
        <v>77</v>
      </c>
      <c r="M614" s="45" t="s">
        <v>80</v>
      </c>
    </row>
    <row r="615" spans="2:13" ht="18.75" x14ac:dyDescent="0.3">
      <c r="B615" s="132">
        <v>1110</v>
      </c>
      <c r="C615" s="47" t="s">
        <v>1</v>
      </c>
      <c r="D615" s="48"/>
      <c r="E615" s="48"/>
      <c r="F615" s="13"/>
      <c r="G615" s="13"/>
      <c r="H615" s="67"/>
      <c r="I615" s="13">
        <f>F615+G615+H615</f>
        <v>0</v>
      </c>
      <c r="J615" s="13">
        <f>E615-(F615+G615+H615)</f>
        <v>0</v>
      </c>
      <c r="K615" s="13">
        <f>SUM(D615-F615-G615-H615)</f>
        <v>0</v>
      </c>
      <c r="L615" s="13" t="str">
        <f>IF(E615&gt;0,SUM(H615*100/E615)," ")</f>
        <v xml:space="preserve"> </v>
      </c>
      <c r="M615" s="133" t="str">
        <f>IF(D615&gt;0,SUM(H615*100/D615)," ")</f>
        <v xml:space="preserve"> </v>
      </c>
    </row>
    <row r="616" spans="2:13" ht="20.25" x14ac:dyDescent="0.3">
      <c r="B616" s="134"/>
      <c r="C616" s="57"/>
      <c r="D616" s="58"/>
      <c r="E616" s="59"/>
      <c r="F616" s="60"/>
      <c r="G616" s="61"/>
      <c r="H616" s="62">
        <f>F616-E616</f>
        <v>0</v>
      </c>
      <c r="I616" s="63"/>
      <c r="J616" s="64"/>
      <c r="K616" s="65"/>
      <c r="L616" s="65" t="str">
        <f>IF(E616&gt;0,SUM(H616*100/E616)," ")</f>
        <v xml:space="preserve"> </v>
      </c>
      <c r="M616" s="135" t="str">
        <f>IF(D616&gt;0,SUM(H616*100/D616)," ")</f>
        <v xml:space="preserve"> </v>
      </c>
    </row>
    <row r="617" spans="2:13" ht="18.75" x14ac:dyDescent="0.3">
      <c r="B617" s="136" t="s">
        <v>5</v>
      </c>
      <c r="C617" s="39" t="s">
        <v>66</v>
      </c>
      <c r="D617" s="203">
        <f>D618+D623+D627+D634+D640+D646+D649+D651+D653+D658+D663+D668+D670</f>
        <v>0</v>
      </c>
      <c r="E617" s="203">
        <f>E618+E623+E627+E634+E640+E646+E649+E651+E653+E658+E663+E668+E670</f>
        <v>0</v>
      </c>
      <c r="F617" s="203" t="e">
        <f t="shared" ref="F617:K617" si="266">F618+F623+F627+F634+F640+F646+F649+F651+F653+F658+F663+F668+F670</f>
        <v>#REF!</v>
      </c>
      <c r="G617" s="203" t="e">
        <f t="shared" si="266"/>
        <v>#REF!</v>
      </c>
      <c r="H617" s="203" t="e">
        <f t="shared" si="266"/>
        <v>#REF!</v>
      </c>
      <c r="I617" s="203" t="e">
        <f t="shared" si="266"/>
        <v>#REF!</v>
      </c>
      <c r="J617" s="203" t="e">
        <f>J618+J623+J627+J634+J640+J646+J649+J651+J653+J658+J663+J668+J670</f>
        <v>#REF!</v>
      </c>
      <c r="K617" s="203" t="e">
        <f t="shared" si="266"/>
        <v>#REF!</v>
      </c>
      <c r="L617" s="49" t="str">
        <f>IF(E617&gt;0,SUM(H617*100/E617)," ")</f>
        <v xml:space="preserve"> </v>
      </c>
      <c r="M617" s="137" t="str">
        <f>IF(D617&gt;0,SUM(H617*100/D617)," ")</f>
        <v xml:space="preserve"> </v>
      </c>
    </row>
    <row r="618" spans="2:13" ht="18.75" x14ac:dyDescent="0.3">
      <c r="B618" s="189">
        <v>1310</v>
      </c>
      <c r="C618" s="190" t="s">
        <v>117</v>
      </c>
      <c r="D618" s="191">
        <f>SUM(D619:D622)</f>
        <v>0</v>
      </c>
      <c r="E618" s="191">
        <f t="shared" ref="E618:K618" si="267">SUM(E619:E622)</f>
        <v>0</v>
      </c>
      <c r="F618" s="191" t="e">
        <f t="shared" si="267"/>
        <v>#REF!</v>
      </c>
      <c r="G618" s="191" t="e">
        <f t="shared" si="267"/>
        <v>#REF!</v>
      </c>
      <c r="H618" s="191" t="e">
        <f t="shared" si="267"/>
        <v>#REF!</v>
      </c>
      <c r="I618" s="191" t="e">
        <f t="shared" si="267"/>
        <v>#REF!</v>
      </c>
      <c r="J618" s="191" t="e">
        <f>SUM(J619:J622)</f>
        <v>#REF!</v>
      </c>
      <c r="K618" s="191" t="e">
        <f t="shared" si="267"/>
        <v>#REF!</v>
      </c>
      <c r="L618" s="192" t="str">
        <f>IF(E618&gt;0,SUM(H618*100/E618)," ")</f>
        <v xml:space="preserve"> </v>
      </c>
      <c r="M618" s="193" t="str">
        <f>IF(D618&gt;0,SUM(H618*100/D618)," ")</f>
        <v xml:space="preserve"> </v>
      </c>
    </row>
    <row r="619" spans="2:13" ht="18.75" x14ac:dyDescent="0.3">
      <c r="B619" s="21">
        <v>13130</v>
      </c>
      <c r="C619" s="194" t="s">
        <v>15</v>
      </c>
      <c r="D619" s="204"/>
      <c r="E619" s="204"/>
      <c r="F619" s="17" t="e">
        <f>SUMIF(#REF!,B619,#REF!)</f>
        <v>#REF!</v>
      </c>
      <c r="G619" s="16" t="e">
        <f>SUMIF(#REF!,B619,#REF!)</f>
        <v>#REF!</v>
      </c>
      <c r="H619" s="18" t="e">
        <f>SUMIF(#REF!,B619,#REF!)</f>
        <v>#REF!</v>
      </c>
      <c r="I619" s="19" t="e">
        <f>F619+G619+H619</f>
        <v>#REF!</v>
      </c>
      <c r="J619" s="20" t="e">
        <f>SUM(E619-F619-G619-H619)</f>
        <v>#REF!</v>
      </c>
      <c r="K619" s="20" t="e">
        <f>SUM(D619-F619-G619-H619)</f>
        <v>#REF!</v>
      </c>
      <c r="L619" s="20" t="str">
        <f>IF(E619&gt;0,SUM(H619*100/E619)," ")</f>
        <v xml:space="preserve"> </v>
      </c>
      <c r="M619" s="135" t="str">
        <f>IF(D619&gt;0,SUM(H619*100/D619)," ")</f>
        <v xml:space="preserve"> </v>
      </c>
    </row>
    <row r="620" spans="2:13" ht="18.75" x14ac:dyDescent="0.3">
      <c r="B620" s="15">
        <v>13140</v>
      </c>
      <c r="C620" s="35" t="s">
        <v>4</v>
      </c>
      <c r="D620" s="204"/>
      <c r="E620" s="204"/>
      <c r="F620" s="17" t="e">
        <f>SUMIF(#REF!,B620,#REF!)</f>
        <v>#REF!</v>
      </c>
      <c r="G620" s="16" t="e">
        <f>SUMIF(#REF!,B620,#REF!)</f>
        <v>#REF!</v>
      </c>
      <c r="H620" s="18" t="e">
        <f>SUMIF(#REF!,B620,#REF!)</f>
        <v>#REF!</v>
      </c>
      <c r="I620" s="19" t="e">
        <f>F620+G620+H620</f>
        <v>#REF!</v>
      </c>
      <c r="J620" s="20" t="e">
        <f>SUM(E620-F620-G620-H620)</f>
        <v>#REF!</v>
      </c>
      <c r="K620" s="20" t="e">
        <f>SUM(D620-F620-G620-H620)</f>
        <v>#REF!</v>
      </c>
      <c r="L620" s="20" t="str">
        <f t="shared" ref="L620:L655" si="268">IF(E620&gt;0,SUM(H620*100/E620)," ")</f>
        <v xml:space="preserve"> </v>
      </c>
      <c r="M620" s="135" t="str">
        <f t="shared" ref="M620:M650" si="269">IF(D620&gt;0,SUM(H620*100/D620)," ")</f>
        <v xml:space="preserve"> </v>
      </c>
    </row>
    <row r="621" spans="2:13" ht="18.75" x14ac:dyDescent="0.3">
      <c r="B621" s="15">
        <v>13142</v>
      </c>
      <c r="C621" s="35" t="s">
        <v>33</v>
      </c>
      <c r="D621" s="204"/>
      <c r="E621" s="204"/>
      <c r="F621" s="17" t="e">
        <f>SUMIF(#REF!,B621,#REF!)</f>
        <v>#REF!</v>
      </c>
      <c r="G621" s="16" t="e">
        <f>SUMIF(#REF!,B621,#REF!)</f>
        <v>#REF!</v>
      </c>
      <c r="H621" s="18" t="e">
        <f>SUMIF(#REF!,B621,#REF!)</f>
        <v>#REF!</v>
      </c>
      <c r="I621" s="19" t="e">
        <f>F621+G621+H621</f>
        <v>#REF!</v>
      </c>
      <c r="J621" s="20" t="e">
        <f>SUM(E621-F621-G621-H621)</f>
        <v>#REF!</v>
      </c>
      <c r="K621" s="20" t="e">
        <f>SUM(D621-F621-G621-H621)</f>
        <v>#REF!</v>
      </c>
      <c r="L621" s="20" t="str">
        <f t="shared" si="268"/>
        <v xml:space="preserve"> </v>
      </c>
      <c r="M621" s="135" t="str">
        <f t="shared" si="269"/>
        <v xml:space="preserve"> </v>
      </c>
    </row>
    <row r="622" spans="2:13" ht="18.75" x14ac:dyDescent="0.3">
      <c r="B622" s="15">
        <v>13143</v>
      </c>
      <c r="C622" s="35" t="s">
        <v>176</v>
      </c>
      <c r="D622" s="204"/>
      <c r="E622" s="204"/>
      <c r="F622" s="17" t="e">
        <f>SUMIF(#REF!,B622,#REF!)</f>
        <v>#REF!</v>
      </c>
      <c r="G622" s="16" t="e">
        <f>SUMIF(#REF!,B622,#REF!)</f>
        <v>#REF!</v>
      </c>
      <c r="H622" s="18" t="e">
        <f>SUMIF(#REF!,B622,#REF!)</f>
        <v>#REF!</v>
      </c>
      <c r="I622" s="19" t="e">
        <f>F622+G622+H622</f>
        <v>#REF!</v>
      </c>
      <c r="J622" s="20" t="e">
        <f>SUM(E622-F622-G622-H622)</f>
        <v>#REF!</v>
      </c>
      <c r="K622" s="20" t="e">
        <f>SUM(D622-F622-G622-H622)</f>
        <v>#REF!</v>
      </c>
      <c r="L622" s="20" t="str">
        <f t="shared" si="268"/>
        <v xml:space="preserve"> </v>
      </c>
      <c r="M622" s="135" t="str">
        <f t="shared" si="269"/>
        <v xml:space="preserve"> </v>
      </c>
    </row>
    <row r="623" spans="2:13" ht="18.75" x14ac:dyDescent="0.3">
      <c r="B623" s="189">
        <v>1330</v>
      </c>
      <c r="C623" s="190" t="s">
        <v>118</v>
      </c>
      <c r="D623" s="191">
        <f>SUM(D624:D626)</f>
        <v>0</v>
      </c>
      <c r="E623" s="191">
        <f>SUM(E624:E626)</f>
        <v>0</v>
      </c>
      <c r="F623" s="191" t="e">
        <f t="shared" ref="F623:K623" si="270">SUM(F624:F626)</f>
        <v>#REF!</v>
      </c>
      <c r="G623" s="191" t="e">
        <f t="shared" si="270"/>
        <v>#REF!</v>
      </c>
      <c r="H623" s="191" t="e">
        <f t="shared" si="270"/>
        <v>#REF!</v>
      </c>
      <c r="I623" s="191" t="e">
        <f t="shared" si="270"/>
        <v>#REF!</v>
      </c>
      <c r="J623" s="191" t="e">
        <f t="shared" si="270"/>
        <v>#REF!</v>
      </c>
      <c r="K623" s="191" t="e">
        <f t="shared" si="270"/>
        <v>#REF!</v>
      </c>
      <c r="L623" s="192" t="str">
        <f t="shared" si="268"/>
        <v xml:space="preserve"> </v>
      </c>
      <c r="M623" s="193" t="str">
        <f t="shared" si="269"/>
        <v xml:space="preserve"> </v>
      </c>
    </row>
    <row r="624" spans="2:13" ht="18.75" x14ac:dyDescent="0.3">
      <c r="B624" s="138">
        <v>13310</v>
      </c>
      <c r="C624" s="23" t="s">
        <v>181</v>
      </c>
      <c r="D624" s="204"/>
      <c r="E624" s="204"/>
      <c r="F624" s="17" t="e">
        <f>SUMIF(#REF!,B624,#REF!)</f>
        <v>#REF!</v>
      </c>
      <c r="G624" s="16" t="e">
        <f>SUMIF(#REF!,B624,#REF!)</f>
        <v>#REF!</v>
      </c>
      <c r="H624" s="18" t="e">
        <f>SUMIF(#REF!,B624,#REF!)</f>
        <v>#REF!</v>
      </c>
      <c r="I624" s="19" t="e">
        <f>F624+G624+H624</f>
        <v>#REF!</v>
      </c>
      <c r="J624" s="20" t="e">
        <f>SUM(E624-F624-G624-H624)</f>
        <v>#REF!</v>
      </c>
      <c r="K624" s="20" t="e">
        <f>SUM(D624-F624-G624-H624)</f>
        <v>#REF!</v>
      </c>
      <c r="L624" s="20" t="str">
        <f t="shared" si="268"/>
        <v xml:space="preserve"> </v>
      </c>
      <c r="M624" s="135" t="str">
        <f t="shared" si="269"/>
        <v xml:space="preserve"> </v>
      </c>
    </row>
    <row r="625" spans="2:13" ht="18.75" x14ac:dyDescent="0.3">
      <c r="B625" s="138">
        <v>13320</v>
      </c>
      <c r="C625" s="23" t="s">
        <v>6</v>
      </c>
      <c r="D625" s="204"/>
      <c r="E625" s="204"/>
      <c r="F625" s="17" t="e">
        <f>SUMIF(#REF!,B625,#REF!)</f>
        <v>#REF!</v>
      </c>
      <c r="G625" s="16" t="e">
        <f>SUMIF(#REF!,B625,#REF!)</f>
        <v>#REF!</v>
      </c>
      <c r="H625" s="18" t="e">
        <f>SUMIF(#REF!,B625,#REF!)</f>
        <v>#REF!</v>
      </c>
      <c r="I625" s="19" t="e">
        <f>F625+G625+H625</f>
        <v>#REF!</v>
      </c>
      <c r="J625" s="20" t="e">
        <f>SUM(E625-F625-G625-H625)</f>
        <v>#REF!</v>
      </c>
      <c r="K625" s="20" t="e">
        <f>SUM(D625-F625-G625-H625)</f>
        <v>#REF!</v>
      </c>
      <c r="L625" s="20" t="str">
        <f t="shared" si="268"/>
        <v xml:space="preserve"> </v>
      </c>
      <c r="M625" s="135" t="str">
        <f t="shared" si="269"/>
        <v xml:space="preserve"> </v>
      </c>
    </row>
    <row r="626" spans="2:13" ht="18.75" x14ac:dyDescent="0.3">
      <c r="B626" s="138">
        <v>13330</v>
      </c>
      <c r="C626" s="23" t="s">
        <v>179</v>
      </c>
      <c r="D626" s="204"/>
      <c r="E626" s="204"/>
      <c r="F626" s="17" t="e">
        <f>SUMIF(#REF!,B626,#REF!)</f>
        <v>#REF!</v>
      </c>
      <c r="G626" s="16" t="e">
        <f>SUMIF(#REF!,B626,#REF!)</f>
        <v>#REF!</v>
      </c>
      <c r="H626" s="18" t="e">
        <f>SUMIF(#REF!,B626,#REF!)</f>
        <v>#REF!</v>
      </c>
      <c r="I626" s="19" t="e">
        <f>F626+G626+H626</f>
        <v>#REF!</v>
      </c>
      <c r="J626" s="20" t="e">
        <f>SUM(E626-F626-G626-H626)</f>
        <v>#REF!</v>
      </c>
      <c r="K626" s="20" t="e">
        <f>SUM(D626-F626-G626-H626)</f>
        <v>#REF!</v>
      </c>
      <c r="L626" s="20" t="str">
        <f t="shared" si="268"/>
        <v xml:space="preserve"> </v>
      </c>
      <c r="M626" s="135" t="str">
        <f t="shared" si="269"/>
        <v xml:space="preserve"> </v>
      </c>
    </row>
    <row r="627" spans="2:13" ht="18.75" x14ac:dyDescent="0.3">
      <c r="B627" s="189">
        <v>1340</v>
      </c>
      <c r="C627" s="190" t="s">
        <v>119</v>
      </c>
      <c r="D627" s="191">
        <f>SUM(D628:D633)</f>
        <v>0</v>
      </c>
      <c r="E627" s="191">
        <f>SUM(E628:E633)</f>
        <v>0</v>
      </c>
      <c r="F627" s="191" t="e">
        <f t="shared" ref="F627:K627" si="271">SUM(F628:F633)</f>
        <v>#REF!</v>
      </c>
      <c r="G627" s="191" t="e">
        <f t="shared" si="271"/>
        <v>#REF!</v>
      </c>
      <c r="H627" s="191" t="e">
        <f t="shared" si="271"/>
        <v>#REF!</v>
      </c>
      <c r="I627" s="191" t="e">
        <f t="shared" si="271"/>
        <v>#REF!</v>
      </c>
      <c r="J627" s="191" t="e">
        <f t="shared" si="271"/>
        <v>#REF!</v>
      </c>
      <c r="K627" s="191" t="e">
        <f t="shared" si="271"/>
        <v>#REF!</v>
      </c>
      <c r="L627" s="192" t="str">
        <f t="shared" si="268"/>
        <v xml:space="preserve"> </v>
      </c>
      <c r="M627" s="193" t="str">
        <f t="shared" si="269"/>
        <v xml:space="preserve"> </v>
      </c>
    </row>
    <row r="628" spans="2:13" ht="18.75" x14ac:dyDescent="0.3">
      <c r="B628" s="15">
        <v>13410</v>
      </c>
      <c r="C628" s="23" t="s">
        <v>37</v>
      </c>
      <c r="D628" s="204"/>
      <c r="E628" s="204"/>
      <c r="F628" s="17" t="e">
        <f>SUMIF(#REF!,B628,#REF!)</f>
        <v>#REF!</v>
      </c>
      <c r="G628" s="16" t="e">
        <f>SUMIF(#REF!,B628,#REF!)</f>
        <v>#REF!</v>
      </c>
      <c r="H628" s="18" t="e">
        <f>SUMIF(#REF!,B628,#REF!)</f>
        <v>#REF!</v>
      </c>
      <c r="I628" s="19" t="e">
        <f t="shared" ref="I628:I633" si="272">F628+G628+H628</f>
        <v>#REF!</v>
      </c>
      <c r="J628" s="20" t="e">
        <f t="shared" ref="J628:J633" si="273">SUM(E628-F628-G628-H628)</f>
        <v>#REF!</v>
      </c>
      <c r="K628" s="20" t="e">
        <f t="shared" ref="K628:K633" si="274">SUM(D628-F628-G628-H628)</f>
        <v>#REF!</v>
      </c>
      <c r="L628" s="20" t="str">
        <f t="shared" si="268"/>
        <v xml:space="preserve"> </v>
      </c>
      <c r="M628" s="135" t="str">
        <f t="shared" si="269"/>
        <v xml:space="preserve"> </v>
      </c>
    </row>
    <row r="629" spans="2:13" ht="18.75" x14ac:dyDescent="0.3">
      <c r="B629" s="15">
        <v>13430</v>
      </c>
      <c r="C629" s="23" t="s">
        <v>38</v>
      </c>
      <c r="D629" s="204"/>
      <c r="E629" s="204"/>
      <c r="F629" s="17" t="e">
        <f>SUMIF(#REF!,B629,#REF!)</f>
        <v>#REF!</v>
      </c>
      <c r="G629" s="16" t="e">
        <f>SUMIF(#REF!,B629,#REF!)</f>
        <v>#REF!</v>
      </c>
      <c r="H629" s="18" t="e">
        <f>SUMIF(#REF!,B629,#REF!)</f>
        <v>#REF!</v>
      </c>
      <c r="I629" s="19" t="e">
        <f t="shared" si="272"/>
        <v>#REF!</v>
      </c>
      <c r="J629" s="20" t="e">
        <f t="shared" si="273"/>
        <v>#REF!</v>
      </c>
      <c r="K629" s="20" t="e">
        <f t="shared" si="274"/>
        <v>#REF!</v>
      </c>
      <c r="L629" s="20" t="str">
        <f t="shared" si="268"/>
        <v xml:space="preserve"> </v>
      </c>
      <c r="M629" s="135" t="str">
        <f t="shared" si="269"/>
        <v xml:space="preserve"> </v>
      </c>
    </row>
    <row r="630" spans="2:13" ht="18.75" x14ac:dyDescent="0.3">
      <c r="B630" s="15">
        <v>13450</v>
      </c>
      <c r="C630" s="23" t="s">
        <v>183</v>
      </c>
      <c r="D630" s="204"/>
      <c r="E630" s="204"/>
      <c r="F630" s="17" t="e">
        <f>SUMIF(#REF!,B630,#REF!)</f>
        <v>#REF!</v>
      </c>
      <c r="G630" s="16" t="e">
        <f>SUMIF(#REF!,B630,#REF!)</f>
        <v>#REF!</v>
      </c>
      <c r="H630" s="18" t="e">
        <f>SUMIF(#REF!,B630,#REF!)</f>
        <v>#REF!</v>
      </c>
      <c r="I630" s="19" t="e">
        <f t="shared" si="272"/>
        <v>#REF!</v>
      </c>
      <c r="J630" s="20" t="e">
        <f t="shared" si="273"/>
        <v>#REF!</v>
      </c>
      <c r="K630" s="20" t="e">
        <f t="shared" si="274"/>
        <v>#REF!</v>
      </c>
      <c r="L630" s="20" t="str">
        <f t="shared" si="268"/>
        <v xml:space="preserve"> </v>
      </c>
      <c r="M630" s="135" t="str">
        <f t="shared" si="269"/>
        <v xml:space="preserve"> </v>
      </c>
    </row>
    <row r="631" spans="2:13" ht="18.75" x14ac:dyDescent="0.3">
      <c r="B631" s="15">
        <v>13460</v>
      </c>
      <c r="C631" s="23" t="s">
        <v>178</v>
      </c>
      <c r="D631" s="204"/>
      <c r="E631" s="204"/>
      <c r="F631" s="17" t="e">
        <f>SUMIF(#REF!,B631,#REF!)</f>
        <v>#REF!</v>
      </c>
      <c r="G631" s="16" t="e">
        <f>SUMIF(#REF!,B631,#REF!)</f>
        <v>#REF!</v>
      </c>
      <c r="H631" s="18" t="e">
        <f>SUMIF(#REF!,B631,#REF!)</f>
        <v>#REF!</v>
      </c>
      <c r="I631" s="19" t="e">
        <f t="shared" si="272"/>
        <v>#REF!</v>
      </c>
      <c r="J631" s="20" t="e">
        <f t="shared" si="273"/>
        <v>#REF!</v>
      </c>
      <c r="K631" s="20" t="e">
        <f t="shared" si="274"/>
        <v>#REF!</v>
      </c>
      <c r="L631" s="20" t="str">
        <f t="shared" si="268"/>
        <v xml:space="preserve"> </v>
      </c>
      <c r="M631" s="135" t="str">
        <f t="shared" si="269"/>
        <v xml:space="preserve"> </v>
      </c>
    </row>
    <row r="632" spans="2:13" ht="18.75" x14ac:dyDescent="0.3">
      <c r="B632" s="15">
        <v>13470</v>
      </c>
      <c r="C632" s="23" t="s">
        <v>137</v>
      </c>
      <c r="D632" s="204"/>
      <c r="E632" s="204"/>
      <c r="F632" s="17" t="e">
        <f>SUMIF(#REF!,B632,#REF!)</f>
        <v>#REF!</v>
      </c>
      <c r="G632" s="16" t="e">
        <f>SUMIF(#REF!,B632,#REF!)</f>
        <v>#REF!</v>
      </c>
      <c r="H632" s="18" t="e">
        <f>SUMIF(#REF!,B632,#REF!)</f>
        <v>#REF!</v>
      </c>
      <c r="I632" s="19" t="e">
        <f t="shared" si="272"/>
        <v>#REF!</v>
      </c>
      <c r="J632" s="20" t="e">
        <f t="shared" si="273"/>
        <v>#REF!</v>
      </c>
      <c r="K632" s="20" t="e">
        <f t="shared" si="274"/>
        <v>#REF!</v>
      </c>
      <c r="L632" s="20" t="str">
        <f t="shared" si="268"/>
        <v xml:space="preserve"> </v>
      </c>
      <c r="M632" s="135" t="str">
        <f t="shared" si="269"/>
        <v xml:space="preserve"> </v>
      </c>
    </row>
    <row r="633" spans="2:13" ht="18.75" x14ac:dyDescent="0.3">
      <c r="B633" s="15">
        <v>13480</v>
      </c>
      <c r="C633" s="23" t="s">
        <v>39</v>
      </c>
      <c r="D633" s="204"/>
      <c r="E633" s="204"/>
      <c r="F633" s="17" t="e">
        <f>SUMIF(#REF!,B633,#REF!)</f>
        <v>#REF!</v>
      </c>
      <c r="G633" s="16" t="e">
        <f>SUMIF(#REF!,B633,#REF!)</f>
        <v>#REF!</v>
      </c>
      <c r="H633" s="18" t="e">
        <f>SUMIF(#REF!,B633,#REF!)</f>
        <v>#REF!</v>
      </c>
      <c r="I633" s="19" t="e">
        <f t="shared" si="272"/>
        <v>#REF!</v>
      </c>
      <c r="J633" s="20" t="e">
        <f t="shared" si="273"/>
        <v>#REF!</v>
      </c>
      <c r="K633" s="20" t="e">
        <f t="shared" si="274"/>
        <v>#REF!</v>
      </c>
      <c r="L633" s="20" t="str">
        <f t="shared" si="268"/>
        <v xml:space="preserve"> </v>
      </c>
      <c r="M633" s="135" t="str">
        <f t="shared" si="269"/>
        <v xml:space="preserve"> </v>
      </c>
    </row>
    <row r="634" spans="2:13" ht="18.75" x14ac:dyDescent="0.3">
      <c r="B634" s="189">
        <v>1350</v>
      </c>
      <c r="C634" s="190" t="s">
        <v>120</v>
      </c>
      <c r="D634" s="191">
        <f t="shared" ref="D634:K634" si="275">SUM(D635:D639)</f>
        <v>0</v>
      </c>
      <c r="E634" s="191">
        <f t="shared" si="275"/>
        <v>0</v>
      </c>
      <c r="F634" s="191" t="e">
        <f t="shared" si="275"/>
        <v>#REF!</v>
      </c>
      <c r="G634" s="191" t="e">
        <f t="shared" si="275"/>
        <v>#REF!</v>
      </c>
      <c r="H634" s="191" t="e">
        <f t="shared" si="275"/>
        <v>#REF!</v>
      </c>
      <c r="I634" s="191" t="e">
        <f t="shared" si="275"/>
        <v>#REF!</v>
      </c>
      <c r="J634" s="191" t="e">
        <f t="shared" si="275"/>
        <v>#REF!</v>
      </c>
      <c r="K634" s="191" t="e">
        <f t="shared" si="275"/>
        <v>#REF!</v>
      </c>
      <c r="L634" s="192" t="str">
        <f t="shared" si="268"/>
        <v xml:space="preserve"> </v>
      </c>
      <c r="M634" s="193" t="str">
        <f t="shared" si="269"/>
        <v xml:space="preserve"> </v>
      </c>
    </row>
    <row r="635" spans="2:13" ht="18.75" x14ac:dyDescent="0.3">
      <c r="B635" s="15">
        <v>13501</v>
      </c>
      <c r="C635" s="24" t="s">
        <v>180</v>
      </c>
      <c r="D635" s="204"/>
      <c r="E635" s="204"/>
      <c r="F635" s="17" t="e">
        <f>SUMIF(#REF!,B635,#REF!)</f>
        <v>#REF!</v>
      </c>
      <c r="G635" s="16" t="e">
        <f>SUMIF(#REF!,B635,#REF!)</f>
        <v>#REF!</v>
      </c>
      <c r="H635" s="18" t="e">
        <f>SUMIF(#REF!,B635,#REF!)</f>
        <v>#REF!</v>
      </c>
      <c r="I635" s="19" t="e">
        <f>F635+G635+H635</f>
        <v>#REF!</v>
      </c>
      <c r="J635" s="20" t="e">
        <f>SUM(E635-F635-G635-H635)</f>
        <v>#REF!</v>
      </c>
      <c r="K635" s="20" t="e">
        <f>SUM(D635-F635-G635-H635)</f>
        <v>#REF!</v>
      </c>
      <c r="L635" s="20" t="str">
        <f t="shared" si="268"/>
        <v xml:space="preserve"> </v>
      </c>
      <c r="M635" s="135" t="str">
        <f t="shared" si="269"/>
        <v xml:space="preserve"> </v>
      </c>
    </row>
    <row r="636" spans="2:13" ht="18.75" x14ac:dyDescent="0.3">
      <c r="B636" s="15">
        <v>13503</v>
      </c>
      <c r="C636" s="24" t="s">
        <v>2</v>
      </c>
      <c r="D636" s="204"/>
      <c r="E636" s="204"/>
      <c r="F636" s="17" t="e">
        <f>SUMIF(#REF!,B636,#REF!)</f>
        <v>#REF!</v>
      </c>
      <c r="G636" s="16" t="e">
        <f>SUMIF(#REF!,B636,#REF!)</f>
        <v>#REF!</v>
      </c>
      <c r="H636" s="18" t="e">
        <f>SUMIF(#REF!,B636,#REF!)</f>
        <v>#REF!</v>
      </c>
      <c r="I636" s="19" t="e">
        <f>F636+G636+H636</f>
        <v>#REF!</v>
      </c>
      <c r="J636" s="20" t="e">
        <f>SUM(E636-F636-G636-H636)</f>
        <v>#REF!</v>
      </c>
      <c r="K636" s="20" t="e">
        <f>SUM(D636-F636-G636-H636)</f>
        <v>#REF!</v>
      </c>
      <c r="L636" s="20" t="str">
        <f t="shared" si="268"/>
        <v xml:space="preserve"> </v>
      </c>
      <c r="M636" s="135" t="str">
        <f t="shared" si="269"/>
        <v xml:space="preserve"> </v>
      </c>
    </row>
    <row r="637" spans="2:13" ht="18.75" x14ac:dyDescent="0.3">
      <c r="B637" s="15">
        <v>13504</v>
      </c>
      <c r="C637" s="24" t="s">
        <v>175</v>
      </c>
      <c r="D637" s="204"/>
      <c r="E637" s="204"/>
      <c r="F637" s="17" t="e">
        <f>SUMIF(#REF!,B637,#REF!)</f>
        <v>#REF!</v>
      </c>
      <c r="G637" s="16" t="e">
        <f>SUMIF(#REF!,B637,#REF!)</f>
        <v>#REF!</v>
      </c>
      <c r="H637" s="18" t="e">
        <f>SUMIF(#REF!,B637,#REF!)</f>
        <v>#REF!</v>
      </c>
      <c r="I637" s="19" t="e">
        <f>F637+G637+H637</f>
        <v>#REF!</v>
      </c>
      <c r="J637" s="20" t="e">
        <f>SUM(E637-F637-G637-H637)</f>
        <v>#REF!</v>
      </c>
      <c r="K637" s="20" t="e">
        <f>SUM(D637-F637-G637-H637)</f>
        <v>#REF!</v>
      </c>
      <c r="L637" s="20" t="str">
        <f t="shared" si="268"/>
        <v xml:space="preserve"> </v>
      </c>
      <c r="M637" s="135" t="str">
        <f t="shared" si="269"/>
        <v xml:space="preserve"> </v>
      </c>
    </row>
    <row r="638" spans="2:13" ht="18.75" x14ac:dyDescent="0.3">
      <c r="B638" s="15">
        <v>13505</v>
      </c>
      <c r="C638" s="24" t="s">
        <v>184</v>
      </c>
      <c r="D638" s="204"/>
      <c r="E638" s="204"/>
      <c r="F638" s="17" t="e">
        <f>SUMIF(#REF!,B638,#REF!)</f>
        <v>#REF!</v>
      </c>
      <c r="G638" s="16" t="e">
        <f>SUMIF(#REF!,B638,#REF!)</f>
        <v>#REF!</v>
      </c>
      <c r="H638" s="18" t="e">
        <f>SUMIF(#REF!,B638,#REF!)</f>
        <v>#REF!</v>
      </c>
      <c r="I638" s="19" t="e">
        <f>F638+G638+H638</f>
        <v>#REF!</v>
      </c>
      <c r="J638" s="20" t="e">
        <f>SUM(E638-F638-G638-H638)</f>
        <v>#REF!</v>
      </c>
      <c r="K638" s="20" t="e">
        <f>SUM(D638-F638-G638-H638)</f>
        <v>#REF!</v>
      </c>
      <c r="L638" s="20" t="str">
        <f t="shared" si="268"/>
        <v xml:space="preserve"> </v>
      </c>
      <c r="M638" s="135" t="str">
        <f t="shared" si="269"/>
        <v xml:space="preserve"> </v>
      </c>
    </row>
    <row r="639" spans="2:13" ht="18.75" x14ac:dyDescent="0.3">
      <c r="B639" s="15">
        <v>13509</v>
      </c>
      <c r="C639" s="24" t="s">
        <v>138</v>
      </c>
      <c r="D639" s="204"/>
      <c r="E639" s="204"/>
      <c r="F639" s="17" t="e">
        <f>SUMIF(#REF!,B639,#REF!)</f>
        <v>#REF!</v>
      </c>
      <c r="G639" s="16" t="e">
        <f>SUMIF(#REF!,B639,#REF!)</f>
        <v>#REF!</v>
      </c>
      <c r="H639" s="18" t="e">
        <f>SUMIF(#REF!,B639,#REF!)</f>
        <v>#REF!</v>
      </c>
      <c r="I639" s="19" t="e">
        <f>F639+G639+H639</f>
        <v>#REF!</v>
      </c>
      <c r="J639" s="20" t="e">
        <f>SUM(E639-F639-G639-H639)</f>
        <v>#REF!</v>
      </c>
      <c r="K639" s="20" t="e">
        <f>SUM(D639-F639-G639-H639)</f>
        <v>#REF!</v>
      </c>
      <c r="L639" s="20" t="str">
        <f t="shared" si="268"/>
        <v xml:space="preserve"> </v>
      </c>
      <c r="M639" s="135" t="str">
        <f t="shared" si="269"/>
        <v xml:space="preserve"> </v>
      </c>
    </row>
    <row r="640" spans="2:13" ht="18.75" x14ac:dyDescent="0.3">
      <c r="B640" s="189">
        <v>1360</v>
      </c>
      <c r="C640" s="190" t="s">
        <v>121</v>
      </c>
      <c r="D640" s="191">
        <f>SUM(D641:D645)</f>
        <v>0</v>
      </c>
      <c r="E640" s="191">
        <f>SUM(E641:E645)</f>
        <v>0</v>
      </c>
      <c r="F640" s="191" t="e">
        <f t="shared" ref="F640:K640" si="276">SUM(F641:F645)</f>
        <v>#REF!</v>
      </c>
      <c r="G640" s="191" t="e">
        <f t="shared" si="276"/>
        <v>#REF!</v>
      </c>
      <c r="H640" s="191" t="e">
        <f t="shared" si="276"/>
        <v>#REF!</v>
      </c>
      <c r="I640" s="191" t="e">
        <f t="shared" si="276"/>
        <v>#REF!</v>
      </c>
      <c r="J640" s="191" t="e">
        <f t="shared" si="276"/>
        <v>#REF!</v>
      </c>
      <c r="K640" s="191" t="e">
        <f t="shared" si="276"/>
        <v>#REF!</v>
      </c>
      <c r="L640" s="192" t="str">
        <f t="shared" si="268"/>
        <v xml:space="preserve"> </v>
      </c>
      <c r="M640" s="193" t="str">
        <f t="shared" si="269"/>
        <v xml:space="preserve"> </v>
      </c>
    </row>
    <row r="641" spans="2:13" ht="18.75" x14ac:dyDescent="0.3">
      <c r="B641" s="15">
        <v>13610</v>
      </c>
      <c r="C641" s="24" t="s">
        <v>7</v>
      </c>
      <c r="D641" s="204"/>
      <c r="E641" s="204"/>
      <c r="F641" s="17" t="e">
        <f>SUMIF(#REF!,B641,#REF!)</f>
        <v>#REF!</v>
      </c>
      <c r="G641" s="16" t="e">
        <f>SUMIF(#REF!,B641,#REF!)</f>
        <v>#REF!</v>
      </c>
      <c r="H641" s="18" t="e">
        <f>SUMIF(#REF!,B641,#REF!)</f>
        <v>#REF!</v>
      </c>
      <c r="I641" s="19" t="e">
        <f>F641+G641+H641</f>
        <v>#REF!</v>
      </c>
      <c r="J641" s="20" t="e">
        <f>SUM(E641-F641-G641-H641)</f>
        <v>#REF!</v>
      </c>
      <c r="K641" s="20" t="e">
        <f>SUM(D641-F641-G641-H641)</f>
        <v>#REF!</v>
      </c>
      <c r="L641" s="20" t="str">
        <f t="shared" si="268"/>
        <v xml:space="preserve"> </v>
      </c>
      <c r="M641" s="135" t="str">
        <f t="shared" si="269"/>
        <v xml:space="preserve"> </v>
      </c>
    </row>
    <row r="642" spans="2:13" ht="18.75" x14ac:dyDescent="0.3">
      <c r="B642" s="15">
        <v>13620</v>
      </c>
      <c r="C642" s="24" t="s">
        <v>177</v>
      </c>
      <c r="D642" s="204"/>
      <c r="E642" s="204"/>
      <c r="F642" s="17" t="e">
        <f>SUMIF(#REF!,B642,#REF!)</f>
        <v>#REF!</v>
      </c>
      <c r="G642" s="16" t="e">
        <f>SUMIF(#REF!,B642,#REF!)</f>
        <v>#REF!</v>
      </c>
      <c r="H642" s="18" t="e">
        <f>SUMIF(#REF!,B642,#REF!)</f>
        <v>#REF!</v>
      </c>
      <c r="I642" s="19" t="e">
        <f>F642+G642+H642</f>
        <v>#REF!</v>
      </c>
      <c r="J642" s="20" t="e">
        <f>SUM(E642-F642-G642-H642)</f>
        <v>#REF!</v>
      </c>
      <c r="K642" s="20" t="e">
        <f>SUM(D642-F642-G642-H642)</f>
        <v>#REF!</v>
      </c>
      <c r="L642" s="20" t="str">
        <f t="shared" si="268"/>
        <v xml:space="preserve"> </v>
      </c>
      <c r="M642" s="135" t="str">
        <f t="shared" si="269"/>
        <v xml:space="preserve"> </v>
      </c>
    </row>
    <row r="643" spans="2:13" ht="18.75" x14ac:dyDescent="0.3">
      <c r="B643" s="15">
        <v>13640</v>
      </c>
      <c r="C643" s="24" t="s">
        <v>19</v>
      </c>
      <c r="D643" s="204"/>
      <c r="E643" s="204"/>
      <c r="F643" s="17" t="e">
        <f>SUMIF(#REF!,B643,#REF!)</f>
        <v>#REF!</v>
      </c>
      <c r="G643" s="16" t="e">
        <f>SUMIF(#REF!,B643,#REF!)</f>
        <v>#REF!</v>
      </c>
      <c r="H643" s="18" t="e">
        <f>SUMIF(#REF!,B643,#REF!)</f>
        <v>#REF!</v>
      </c>
      <c r="I643" s="19" t="e">
        <f>F643+G643+H643</f>
        <v>#REF!</v>
      </c>
      <c r="J643" s="20" t="e">
        <f>SUM(E643-F643-G643-H643)</f>
        <v>#REF!</v>
      </c>
      <c r="K643" s="20" t="e">
        <f>SUM(D643-F643-G643-H643)</f>
        <v>#REF!</v>
      </c>
      <c r="L643" s="20" t="str">
        <f t="shared" si="268"/>
        <v xml:space="preserve"> </v>
      </c>
      <c r="M643" s="135" t="str">
        <f t="shared" si="269"/>
        <v xml:space="preserve"> </v>
      </c>
    </row>
    <row r="644" spans="2:13" ht="18.75" x14ac:dyDescent="0.3">
      <c r="B644" s="15">
        <v>13650</v>
      </c>
      <c r="C644" s="24" t="s">
        <v>28</v>
      </c>
      <c r="D644" s="204"/>
      <c r="E644" s="204"/>
      <c r="F644" s="17" t="e">
        <f>SUMIF(#REF!,B644,#REF!)</f>
        <v>#REF!</v>
      </c>
      <c r="G644" s="16" t="e">
        <f>SUMIF(#REF!,B644,#REF!)</f>
        <v>#REF!</v>
      </c>
      <c r="H644" s="18" t="e">
        <f>SUMIF(#REF!,B644,#REF!)</f>
        <v>#REF!</v>
      </c>
      <c r="I644" s="19" t="e">
        <f>F644+G644+H644</f>
        <v>#REF!</v>
      </c>
      <c r="J644" s="20" t="e">
        <f>SUM(E644-F644-G644-H644)</f>
        <v>#REF!</v>
      </c>
      <c r="K644" s="20" t="e">
        <f>SUM(D644-F644-G644-H644)</f>
        <v>#REF!</v>
      </c>
      <c r="L644" s="20" t="str">
        <f t="shared" si="268"/>
        <v xml:space="preserve"> </v>
      </c>
      <c r="M644" s="135" t="str">
        <f t="shared" si="269"/>
        <v xml:space="preserve"> </v>
      </c>
    </row>
    <row r="645" spans="2:13" ht="18.75" x14ac:dyDescent="0.3">
      <c r="B645" s="15">
        <v>13660</v>
      </c>
      <c r="C645" s="24" t="s">
        <v>16</v>
      </c>
      <c r="D645" s="204"/>
      <c r="E645" s="204"/>
      <c r="F645" s="17" t="e">
        <f>SUMIF(#REF!,B645,#REF!)</f>
        <v>#REF!</v>
      </c>
      <c r="G645" s="16" t="e">
        <f>SUMIF(#REF!,B645,#REF!)</f>
        <v>#REF!</v>
      </c>
      <c r="H645" s="18" t="e">
        <f>SUMIF(#REF!,B645,#REF!)</f>
        <v>#REF!</v>
      </c>
      <c r="I645" s="19" t="e">
        <f>F645+G645+H645</f>
        <v>#REF!</v>
      </c>
      <c r="J645" s="20" t="e">
        <f>SUM(E645-F645-G645-H645)</f>
        <v>#REF!</v>
      </c>
      <c r="K645" s="20" t="e">
        <f>SUM(D645-F645-G645-H645)</f>
        <v>#REF!</v>
      </c>
      <c r="L645" s="20" t="str">
        <f t="shared" si="268"/>
        <v xml:space="preserve"> </v>
      </c>
      <c r="M645" s="135" t="str">
        <f t="shared" si="269"/>
        <v xml:space="preserve"> </v>
      </c>
    </row>
    <row r="646" spans="2:13" ht="18.75" x14ac:dyDescent="0.3">
      <c r="B646" s="189">
        <v>1370</v>
      </c>
      <c r="C646" s="190" t="s">
        <v>122</v>
      </c>
      <c r="D646" s="191">
        <f>SUM(D647:D648)</f>
        <v>0</v>
      </c>
      <c r="E646" s="191">
        <f>SUM(E647:E648)</f>
        <v>0</v>
      </c>
      <c r="F646" s="191" t="e">
        <f t="shared" ref="F646:K646" si="277">SUM(F647:F648)</f>
        <v>#REF!</v>
      </c>
      <c r="G646" s="191" t="e">
        <f t="shared" si="277"/>
        <v>#REF!</v>
      </c>
      <c r="H646" s="191" t="e">
        <f t="shared" si="277"/>
        <v>#REF!</v>
      </c>
      <c r="I646" s="191" t="e">
        <f t="shared" si="277"/>
        <v>#REF!</v>
      </c>
      <c r="J646" s="191" t="e">
        <f t="shared" si="277"/>
        <v>#REF!</v>
      </c>
      <c r="K646" s="191" t="e">
        <f t="shared" si="277"/>
        <v>#REF!</v>
      </c>
      <c r="L646" s="192" t="str">
        <f t="shared" si="268"/>
        <v xml:space="preserve"> </v>
      </c>
      <c r="M646" s="193" t="str">
        <f t="shared" si="269"/>
        <v xml:space="preserve"> </v>
      </c>
    </row>
    <row r="647" spans="2:13" ht="18.75" x14ac:dyDescent="0.3">
      <c r="B647" s="15">
        <v>13780</v>
      </c>
      <c r="C647" s="24" t="s">
        <v>0</v>
      </c>
      <c r="D647" s="204"/>
      <c r="E647" s="204"/>
      <c r="F647" s="17" t="e">
        <f>SUMIF(#REF!,B647,#REF!)</f>
        <v>#REF!</v>
      </c>
      <c r="G647" s="16" t="e">
        <f>SUMIF(#REF!,B647,#REF!)</f>
        <v>#REF!</v>
      </c>
      <c r="H647" s="18" t="e">
        <f>SUMIF(#REF!,B647,#REF!)</f>
        <v>#REF!</v>
      </c>
      <c r="I647" s="19" t="e">
        <f>F647+G647+H647</f>
        <v>#REF!</v>
      </c>
      <c r="J647" s="20" t="e">
        <f>SUM(E647-F647-G647-H647)</f>
        <v>#REF!</v>
      </c>
      <c r="K647" s="20" t="e">
        <f>SUM(D647-F647-G647-H647)</f>
        <v>#REF!</v>
      </c>
      <c r="L647" s="20" t="str">
        <f t="shared" si="268"/>
        <v xml:space="preserve"> </v>
      </c>
      <c r="M647" s="135" t="str">
        <f t="shared" si="269"/>
        <v xml:space="preserve"> </v>
      </c>
    </row>
    <row r="648" spans="2:13" ht="18.75" x14ac:dyDescent="0.3">
      <c r="B648" s="15">
        <v>13790</v>
      </c>
      <c r="C648" s="24" t="s">
        <v>32</v>
      </c>
      <c r="D648" s="204"/>
      <c r="E648" s="204"/>
      <c r="F648" s="17" t="e">
        <f>SUMIF(#REF!,B648,#REF!)</f>
        <v>#REF!</v>
      </c>
      <c r="G648" s="16" t="e">
        <f>SUMIF(#REF!,B648,#REF!)</f>
        <v>#REF!</v>
      </c>
      <c r="H648" s="18" t="e">
        <f>SUMIF(#REF!,B648,#REF!)</f>
        <v>#REF!</v>
      </c>
      <c r="I648" s="19" t="e">
        <f>F648+G648+H648</f>
        <v>#REF!</v>
      </c>
      <c r="J648" s="20" t="e">
        <f>SUM(E648-F648-G648-H648)</f>
        <v>#REF!</v>
      </c>
      <c r="K648" s="20" t="e">
        <f>SUM(D648-F648-G648-H648)</f>
        <v>#REF!</v>
      </c>
      <c r="L648" s="20" t="str">
        <f t="shared" si="268"/>
        <v xml:space="preserve"> </v>
      </c>
      <c r="M648" s="135" t="str">
        <f t="shared" si="269"/>
        <v xml:space="preserve"> </v>
      </c>
    </row>
    <row r="649" spans="2:13" ht="18.75" x14ac:dyDescent="0.3">
      <c r="B649" s="189">
        <v>1380</v>
      </c>
      <c r="C649" s="190" t="s">
        <v>123</v>
      </c>
      <c r="D649" s="191">
        <f>SUM(D650:D650)</f>
        <v>0</v>
      </c>
      <c r="E649" s="191">
        <f>SUM(E650:E650)</f>
        <v>0</v>
      </c>
      <c r="F649" s="191" t="e">
        <f t="shared" ref="F649:K649" si="278">SUM(F650:F650)</f>
        <v>#REF!</v>
      </c>
      <c r="G649" s="191" t="e">
        <f t="shared" si="278"/>
        <v>#REF!</v>
      </c>
      <c r="H649" s="191" t="e">
        <f t="shared" si="278"/>
        <v>#REF!</v>
      </c>
      <c r="I649" s="191" t="e">
        <f t="shared" si="278"/>
        <v>#REF!</v>
      </c>
      <c r="J649" s="191" t="e">
        <f t="shared" si="278"/>
        <v>#REF!</v>
      </c>
      <c r="K649" s="191" t="e">
        <f t="shared" si="278"/>
        <v>#REF!</v>
      </c>
      <c r="L649" s="192" t="str">
        <f t="shared" si="268"/>
        <v xml:space="preserve"> </v>
      </c>
      <c r="M649" s="193" t="str">
        <f t="shared" si="269"/>
        <v xml:space="preserve"> </v>
      </c>
    </row>
    <row r="650" spans="2:13" ht="18.75" x14ac:dyDescent="0.3">
      <c r="B650" s="15">
        <v>13851</v>
      </c>
      <c r="C650" s="24" t="s">
        <v>83</v>
      </c>
      <c r="D650" s="204"/>
      <c r="E650" s="204"/>
      <c r="F650" s="17" t="e">
        <f>SUMIF(#REF!,B650,#REF!)</f>
        <v>#REF!</v>
      </c>
      <c r="G650" s="16" t="e">
        <f>SUMIF(#REF!,B650,#REF!)</f>
        <v>#REF!</v>
      </c>
      <c r="H650" s="18" t="e">
        <f>SUMIF(#REF!,B650,#REF!)</f>
        <v>#REF!</v>
      </c>
      <c r="I650" s="19" t="e">
        <f>F650+G650+H650</f>
        <v>#REF!</v>
      </c>
      <c r="J650" s="20" t="e">
        <f>SUM(E650-F650-G650-H650)</f>
        <v>#REF!</v>
      </c>
      <c r="K650" s="20" t="e">
        <f>SUM(D650-F650-G650-H650)</f>
        <v>#REF!</v>
      </c>
      <c r="L650" s="20" t="str">
        <f t="shared" si="268"/>
        <v xml:space="preserve"> </v>
      </c>
      <c r="M650" s="135" t="str">
        <f t="shared" si="269"/>
        <v xml:space="preserve"> </v>
      </c>
    </row>
    <row r="651" spans="2:13" ht="18.75" x14ac:dyDescent="0.3">
      <c r="B651" s="189">
        <v>1390</v>
      </c>
      <c r="C651" s="190" t="s">
        <v>127</v>
      </c>
      <c r="D651" s="191">
        <f>SUM(D652:D652)</f>
        <v>0</v>
      </c>
      <c r="E651" s="191">
        <f>SUM(E652:E652)</f>
        <v>0</v>
      </c>
      <c r="F651" s="191" t="e">
        <f t="shared" ref="F651:K651" si="279">SUM(F652:F652)</f>
        <v>#REF!</v>
      </c>
      <c r="G651" s="191" t="e">
        <f t="shared" si="279"/>
        <v>#REF!</v>
      </c>
      <c r="H651" s="191" t="e">
        <f t="shared" si="279"/>
        <v>#REF!</v>
      </c>
      <c r="I651" s="191" t="e">
        <f t="shared" si="279"/>
        <v>#REF!</v>
      </c>
      <c r="J651" s="191" t="e">
        <f t="shared" si="279"/>
        <v>#REF!</v>
      </c>
      <c r="K651" s="191" t="e">
        <f t="shared" si="279"/>
        <v>#REF!</v>
      </c>
      <c r="L651" s="192" t="str">
        <f t="shared" si="268"/>
        <v xml:space="preserve"> </v>
      </c>
      <c r="M651" s="193" t="str">
        <f t="shared" ref="M651:M657" si="280">IF(D651&gt;0,SUM(H651*100/D651)," ")</f>
        <v xml:space="preserve"> </v>
      </c>
    </row>
    <row r="652" spans="2:13" ht="18.75" x14ac:dyDescent="0.3">
      <c r="B652" s="15">
        <v>13918</v>
      </c>
      <c r="C652" s="24" t="s">
        <v>128</v>
      </c>
      <c r="D652" s="204"/>
      <c r="E652" s="204"/>
      <c r="F652" s="17" t="e">
        <f>SUMIF(#REF!,B652,#REF!)</f>
        <v>#REF!</v>
      </c>
      <c r="G652" s="16" t="e">
        <f>SUMIF(#REF!,B652,#REF!)</f>
        <v>#REF!</v>
      </c>
      <c r="H652" s="18" t="e">
        <f>SUMIF(#REF!,B652,#REF!)</f>
        <v>#REF!</v>
      </c>
      <c r="I652" s="19" t="e">
        <f>F652+G652+H652</f>
        <v>#REF!</v>
      </c>
      <c r="J652" s="20" t="e">
        <f>SUM(E652-F652-G652-H652)</f>
        <v>#REF!</v>
      </c>
      <c r="K652" s="20" t="e">
        <f>SUM(D652-F652-G652-H652)</f>
        <v>#REF!</v>
      </c>
      <c r="L652" s="20" t="str">
        <f t="shared" si="268"/>
        <v xml:space="preserve"> </v>
      </c>
      <c r="M652" s="135" t="str">
        <f t="shared" si="280"/>
        <v xml:space="preserve"> </v>
      </c>
    </row>
    <row r="653" spans="2:13" ht="18.75" x14ac:dyDescent="0.3">
      <c r="B653" s="189">
        <v>1395</v>
      </c>
      <c r="C653" s="190" t="s">
        <v>129</v>
      </c>
      <c r="D653" s="191">
        <f>SUM(D654:D657)</f>
        <v>0</v>
      </c>
      <c r="E653" s="191">
        <f>SUM(E654:E657)</f>
        <v>0</v>
      </c>
      <c r="F653" s="191" t="e">
        <f t="shared" ref="F653:K653" si="281">SUM(F654:F657)</f>
        <v>#REF!</v>
      </c>
      <c r="G653" s="191" t="e">
        <f t="shared" si="281"/>
        <v>#REF!</v>
      </c>
      <c r="H653" s="191" t="e">
        <f t="shared" si="281"/>
        <v>#REF!</v>
      </c>
      <c r="I653" s="191" t="e">
        <f t="shared" si="281"/>
        <v>#REF!</v>
      </c>
      <c r="J653" s="191" t="e">
        <f t="shared" si="281"/>
        <v>#REF!</v>
      </c>
      <c r="K653" s="191" t="e">
        <f t="shared" si="281"/>
        <v>#REF!</v>
      </c>
      <c r="L653" s="192" t="str">
        <f t="shared" si="268"/>
        <v xml:space="preserve"> </v>
      </c>
      <c r="M653" s="193" t="str">
        <f t="shared" si="280"/>
        <v xml:space="preserve"> </v>
      </c>
    </row>
    <row r="654" spans="2:13" ht="18.75" x14ac:dyDescent="0.3">
      <c r="B654" s="15">
        <v>13950</v>
      </c>
      <c r="C654" s="24" t="s">
        <v>3</v>
      </c>
      <c r="D654" s="204"/>
      <c r="E654" s="204"/>
      <c r="F654" s="17" t="e">
        <f>SUMIF(#REF!,B654,#REF!)</f>
        <v>#REF!</v>
      </c>
      <c r="G654" s="16" t="e">
        <f>SUMIF(#REF!,B654,#REF!)</f>
        <v>#REF!</v>
      </c>
      <c r="H654" s="18" t="e">
        <f>SUMIF(#REF!,B654,#REF!)</f>
        <v>#REF!</v>
      </c>
      <c r="I654" s="19" t="e">
        <f>F654+G654+H654</f>
        <v>#REF!</v>
      </c>
      <c r="J654" s="20" t="e">
        <f>SUM(E654-F654-G654-H654)</f>
        <v>#REF!</v>
      </c>
      <c r="K654" s="20" t="e">
        <f>SUM(D654-F654-G654-H654)</f>
        <v>#REF!</v>
      </c>
      <c r="L654" s="20" t="str">
        <f t="shared" si="268"/>
        <v xml:space="preserve"> </v>
      </c>
      <c r="M654" s="135" t="str">
        <f t="shared" si="280"/>
        <v xml:space="preserve"> </v>
      </c>
    </row>
    <row r="655" spans="2:13" ht="18.75" x14ac:dyDescent="0.3">
      <c r="B655" s="15">
        <v>13951</v>
      </c>
      <c r="C655" s="24" t="s">
        <v>8</v>
      </c>
      <c r="D655" s="204"/>
      <c r="E655" s="204"/>
      <c r="F655" s="17" t="e">
        <f>SUMIF(#REF!,B655,#REF!)</f>
        <v>#REF!</v>
      </c>
      <c r="G655" s="16" t="e">
        <f>SUMIF(#REF!,B655,#REF!)</f>
        <v>#REF!</v>
      </c>
      <c r="H655" s="18" t="e">
        <f>SUMIF(#REF!,B655,#REF!)</f>
        <v>#REF!</v>
      </c>
      <c r="I655" s="19" t="e">
        <f>F655+G655+H655</f>
        <v>#REF!</v>
      </c>
      <c r="J655" s="20" t="e">
        <f>SUM(E655-F655-G655-H655)</f>
        <v>#REF!</v>
      </c>
      <c r="K655" s="20" t="e">
        <f>SUM(D655-F655-G655-H655)</f>
        <v>#REF!</v>
      </c>
      <c r="L655" s="20" t="str">
        <f t="shared" si="268"/>
        <v xml:space="preserve"> </v>
      </c>
      <c r="M655" s="135" t="str">
        <f t="shared" si="280"/>
        <v xml:space="preserve"> </v>
      </c>
    </row>
    <row r="656" spans="2:13" ht="18.75" x14ac:dyDescent="0.3">
      <c r="B656" s="15">
        <v>13952</v>
      </c>
      <c r="C656" s="24" t="s">
        <v>192</v>
      </c>
      <c r="D656" s="204"/>
      <c r="E656" s="204"/>
      <c r="F656" s="17" t="e">
        <f>SUMIF(#REF!,B656,#REF!)</f>
        <v>#REF!</v>
      </c>
      <c r="G656" s="16" t="e">
        <f>SUMIF(#REF!,B656,#REF!)</f>
        <v>#REF!</v>
      </c>
      <c r="H656" s="18" t="e">
        <f>SUMIF(#REF!,B656,#REF!)</f>
        <v>#REF!</v>
      </c>
      <c r="I656" s="19" t="e">
        <f>F656+G656+H656</f>
        <v>#REF!</v>
      </c>
      <c r="J656" s="20" t="e">
        <f>SUM(E656-F656-G656-H656)</f>
        <v>#REF!</v>
      </c>
      <c r="K656" s="20" t="e">
        <f>SUM(D656-F656-G656-H656)</f>
        <v>#REF!</v>
      </c>
      <c r="L656" s="20" t="str">
        <f>IF(E656&gt;0,SUM(H656*100/E656)," ")</f>
        <v xml:space="preserve"> </v>
      </c>
      <c r="M656" s="135" t="str">
        <f>IF(D656&gt;0,SUM(H656*100/D656)," ")</f>
        <v xml:space="preserve"> </v>
      </c>
    </row>
    <row r="657" spans="2:13" ht="18.75" x14ac:dyDescent="0.3">
      <c r="B657" s="15">
        <v>13953</v>
      </c>
      <c r="C657" s="24" t="s">
        <v>130</v>
      </c>
      <c r="D657" s="204"/>
      <c r="E657" s="204"/>
      <c r="F657" s="17" t="e">
        <f>SUMIF(#REF!,B657,#REF!)</f>
        <v>#REF!</v>
      </c>
      <c r="G657" s="16" t="e">
        <f>SUMIF(#REF!,B657,#REF!)</f>
        <v>#REF!</v>
      </c>
      <c r="H657" s="18" t="e">
        <f>SUMIF(#REF!,B657,#REF!)</f>
        <v>#REF!</v>
      </c>
      <c r="I657" s="19" t="e">
        <f>F657+G657+H657</f>
        <v>#REF!</v>
      </c>
      <c r="J657" s="20" t="e">
        <f>SUM(E657-F657-G657-H657)</f>
        <v>#REF!</v>
      </c>
      <c r="K657" s="20" t="e">
        <f>SUM(D657-F657-G657-H657)</f>
        <v>#REF!</v>
      </c>
      <c r="L657" s="20" t="str">
        <f t="shared" ref="L657:L668" si="282">IF(E657&gt;0,SUM(H657*100/E657)," ")</f>
        <v xml:space="preserve"> </v>
      </c>
      <c r="M657" s="135" t="str">
        <f t="shared" si="280"/>
        <v xml:space="preserve"> </v>
      </c>
    </row>
    <row r="658" spans="2:13" ht="18.75" x14ac:dyDescent="0.3">
      <c r="B658" s="189">
        <v>1400</v>
      </c>
      <c r="C658" s="190" t="s">
        <v>124</v>
      </c>
      <c r="D658" s="191">
        <f>SUM(D659:D662)</f>
        <v>0</v>
      </c>
      <c r="E658" s="191">
        <f>SUM(E659:E662)</f>
        <v>0</v>
      </c>
      <c r="F658" s="191" t="e">
        <f t="shared" ref="F658:K658" si="283">SUM(F659:F662)</f>
        <v>#REF!</v>
      </c>
      <c r="G658" s="191" t="e">
        <f t="shared" si="283"/>
        <v>#REF!</v>
      </c>
      <c r="H658" s="191" t="e">
        <f t="shared" si="283"/>
        <v>#REF!</v>
      </c>
      <c r="I658" s="191" t="e">
        <f t="shared" si="283"/>
        <v>#REF!</v>
      </c>
      <c r="J658" s="191" t="e">
        <f t="shared" si="283"/>
        <v>#REF!</v>
      </c>
      <c r="K658" s="191" t="e">
        <f t="shared" si="283"/>
        <v>#REF!</v>
      </c>
      <c r="L658" s="192" t="str">
        <f t="shared" si="282"/>
        <v xml:space="preserve"> </v>
      </c>
      <c r="M658" s="193" t="str">
        <f t="shared" ref="M658:M669" si="284">IF(D658&gt;0,SUM(H658*100/D658)," ")</f>
        <v xml:space="preserve"> </v>
      </c>
    </row>
    <row r="659" spans="2:13" ht="18.75" x14ac:dyDescent="0.3">
      <c r="B659" s="15">
        <v>14010</v>
      </c>
      <c r="C659" s="24" t="s">
        <v>9</v>
      </c>
      <c r="D659" s="204"/>
      <c r="E659" s="204"/>
      <c r="F659" s="17" t="e">
        <f>SUMIF(#REF!,B659,#REF!)</f>
        <v>#REF!</v>
      </c>
      <c r="G659" s="16" t="e">
        <f>SUMIF(#REF!,B659,#REF!)</f>
        <v>#REF!</v>
      </c>
      <c r="H659" s="18" t="e">
        <f>SUMIF(#REF!,B659,#REF!)</f>
        <v>#REF!</v>
      </c>
      <c r="I659" s="19" t="e">
        <f>F659+G659+H659</f>
        <v>#REF!</v>
      </c>
      <c r="J659" s="20" t="e">
        <f>SUM(E659-F659-G659-H659)</f>
        <v>#REF!</v>
      </c>
      <c r="K659" s="20" t="e">
        <f>SUM(D659-F659-G659-H659)</f>
        <v>#REF!</v>
      </c>
      <c r="L659" s="20" t="str">
        <f t="shared" si="282"/>
        <v xml:space="preserve"> </v>
      </c>
      <c r="M659" s="135" t="str">
        <f t="shared" si="284"/>
        <v xml:space="preserve"> </v>
      </c>
    </row>
    <row r="660" spans="2:13" ht="18.75" x14ac:dyDescent="0.3">
      <c r="B660" s="15">
        <v>14020</v>
      </c>
      <c r="C660" s="24" t="s">
        <v>135</v>
      </c>
      <c r="D660" s="204"/>
      <c r="E660" s="204"/>
      <c r="F660" s="17" t="e">
        <f>SUMIF(#REF!,B660,#REF!)</f>
        <v>#REF!</v>
      </c>
      <c r="G660" s="16" t="e">
        <f>SUMIF(#REF!,B660,#REF!)</f>
        <v>#REF!</v>
      </c>
      <c r="H660" s="18" t="e">
        <f>SUMIF(#REF!,B660,#REF!)</f>
        <v>#REF!</v>
      </c>
      <c r="I660" s="19" t="e">
        <f>F660+G660+H660</f>
        <v>#REF!</v>
      </c>
      <c r="J660" s="20" t="e">
        <f>SUM(E660-F660-G660-H660)</f>
        <v>#REF!</v>
      </c>
      <c r="K660" s="20" t="e">
        <f>SUM(D660-F660-G660-H660)</f>
        <v>#REF!</v>
      </c>
      <c r="L660" s="20" t="str">
        <f t="shared" si="282"/>
        <v xml:space="preserve"> </v>
      </c>
      <c r="M660" s="135" t="str">
        <f t="shared" si="284"/>
        <v xml:space="preserve"> </v>
      </c>
    </row>
    <row r="661" spans="2:13" ht="18.75" x14ac:dyDescent="0.3">
      <c r="B661" s="21">
        <v>14040</v>
      </c>
      <c r="C661" s="205" t="s">
        <v>40</v>
      </c>
      <c r="D661" s="204"/>
      <c r="E661" s="204"/>
      <c r="F661" s="17" t="e">
        <f>SUMIF(#REF!,B661,#REF!)</f>
        <v>#REF!</v>
      </c>
      <c r="G661" s="16" t="e">
        <f>SUMIF(#REF!,B661,#REF!)</f>
        <v>#REF!</v>
      </c>
      <c r="H661" s="18" t="e">
        <f>SUMIF(#REF!,B661,#REF!)</f>
        <v>#REF!</v>
      </c>
      <c r="I661" s="19" t="e">
        <f>F661+G661+H661</f>
        <v>#REF!</v>
      </c>
      <c r="J661" s="20" t="e">
        <f>SUM(E661-F661-G661-H661)</f>
        <v>#REF!</v>
      </c>
      <c r="K661" s="20" t="e">
        <f>SUM(D661-F661-G661-H661)</f>
        <v>#REF!</v>
      </c>
      <c r="L661" s="20" t="str">
        <f>IF(E661&gt;0,SUM(H661*100/E661)," ")</f>
        <v xml:space="preserve"> </v>
      </c>
      <c r="M661" s="135" t="str">
        <f>IF(D661&gt;0,SUM(H661*100/D661)," ")</f>
        <v xml:space="preserve"> </v>
      </c>
    </row>
    <row r="662" spans="2:13" ht="18.75" x14ac:dyDescent="0.3">
      <c r="B662" s="15">
        <v>14050</v>
      </c>
      <c r="C662" s="24" t="s">
        <v>190</v>
      </c>
      <c r="D662" s="204"/>
      <c r="E662" s="204"/>
      <c r="F662" s="17" t="e">
        <f>SUMIF(#REF!,B662,#REF!)</f>
        <v>#REF!</v>
      </c>
      <c r="G662" s="16" t="e">
        <f>SUMIF(#REF!,B662,#REF!)</f>
        <v>#REF!</v>
      </c>
      <c r="H662" s="18" t="e">
        <f>SUMIF(#REF!,B662,#REF!)</f>
        <v>#REF!</v>
      </c>
      <c r="I662" s="19" t="e">
        <f>F662+G662+H662</f>
        <v>#REF!</v>
      </c>
      <c r="J662" s="20" t="e">
        <f>SUM(E662-F662-G662-H662)</f>
        <v>#REF!</v>
      </c>
      <c r="K662" s="20" t="e">
        <f>SUM(D662-F662-G662-H662)</f>
        <v>#REF!</v>
      </c>
      <c r="L662" s="20" t="str">
        <f t="shared" si="282"/>
        <v xml:space="preserve"> </v>
      </c>
      <c r="M662" s="135" t="str">
        <f t="shared" si="284"/>
        <v xml:space="preserve"> </v>
      </c>
    </row>
    <row r="663" spans="2:13" ht="18.75" x14ac:dyDescent="0.3">
      <c r="B663" s="189">
        <v>1410</v>
      </c>
      <c r="C663" s="190" t="s">
        <v>125</v>
      </c>
      <c r="D663" s="191">
        <f>SUM(D664:D667)</f>
        <v>0</v>
      </c>
      <c r="E663" s="191">
        <f>SUM(E664:E667)</f>
        <v>0</v>
      </c>
      <c r="F663" s="191" t="e">
        <f t="shared" ref="F663:K663" si="285">SUM(F664:F667)</f>
        <v>#REF!</v>
      </c>
      <c r="G663" s="191" t="e">
        <f t="shared" si="285"/>
        <v>#REF!</v>
      </c>
      <c r="H663" s="191" t="e">
        <f t="shared" si="285"/>
        <v>#REF!</v>
      </c>
      <c r="I663" s="191" t="e">
        <f t="shared" si="285"/>
        <v>#REF!</v>
      </c>
      <c r="J663" s="191" t="e">
        <f t="shared" si="285"/>
        <v>#REF!</v>
      </c>
      <c r="K663" s="191" t="e">
        <f t="shared" si="285"/>
        <v>#REF!</v>
      </c>
      <c r="L663" s="192" t="str">
        <f t="shared" si="282"/>
        <v xml:space="preserve"> </v>
      </c>
      <c r="M663" s="193" t="str">
        <f t="shared" si="284"/>
        <v xml:space="preserve"> </v>
      </c>
    </row>
    <row r="664" spans="2:13" ht="18.75" x14ac:dyDescent="0.3">
      <c r="B664" s="15">
        <v>14110</v>
      </c>
      <c r="C664" s="22" t="s">
        <v>30</v>
      </c>
      <c r="D664" s="204"/>
      <c r="E664" s="204"/>
      <c r="F664" s="17" t="e">
        <f>SUMIF(#REF!,B664,#REF!)</f>
        <v>#REF!</v>
      </c>
      <c r="G664" s="16" t="e">
        <f>SUMIF(#REF!,B664,#REF!)</f>
        <v>#REF!</v>
      </c>
      <c r="H664" s="18" t="e">
        <f>SUMIF(#REF!,B664,#REF!)</f>
        <v>#REF!</v>
      </c>
      <c r="I664" s="19" t="e">
        <f>F664+G664+H664</f>
        <v>#REF!</v>
      </c>
      <c r="J664" s="20" t="e">
        <f>SUM(E664-F664-G664-H664)</f>
        <v>#REF!</v>
      </c>
      <c r="K664" s="20" t="e">
        <f>SUM(D664-F664-G664-H664)</f>
        <v>#REF!</v>
      </c>
      <c r="L664" s="20" t="str">
        <f t="shared" si="282"/>
        <v xml:space="preserve"> </v>
      </c>
      <c r="M664" s="135" t="str">
        <f t="shared" si="284"/>
        <v xml:space="preserve"> </v>
      </c>
    </row>
    <row r="665" spans="2:13" ht="18.75" x14ac:dyDescent="0.3">
      <c r="B665" s="138">
        <v>14140</v>
      </c>
      <c r="C665" s="22" t="s">
        <v>82</v>
      </c>
      <c r="D665" s="204"/>
      <c r="E665" s="204"/>
      <c r="F665" s="17" t="e">
        <f>SUMIF(#REF!,B665,#REF!)</f>
        <v>#REF!</v>
      </c>
      <c r="G665" s="16" t="e">
        <f>SUMIF(#REF!,B665,#REF!)</f>
        <v>#REF!</v>
      </c>
      <c r="H665" s="18" t="e">
        <f>SUMIF(#REF!,B665,#REF!)</f>
        <v>#REF!</v>
      </c>
      <c r="I665" s="19" t="e">
        <f>F665+G665+H665</f>
        <v>#REF!</v>
      </c>
      <c r="J665" s="20" t="e">
        <f>SUM(E665-F665-G665-H665)</f>
        <v>#REF!</v>
      </c>
      <c r="K665" s="20" t="e">
        <f>SUM(D665-F665-G665-H665)</f>
        <v>#REF!</v>
      </c>
      <c r="L665" s="20" t="str">
        <f t="shared" si="282"/>
        <v xml:space="preserve"> </v>
      </c>
      <c r="M665" s="135" t="str">
        <f t="shared" si="284"/>
        <v xml:space="preserve"> </v>
      </c>
    </row>
    <row r="666" spans="2:13" ht="18.75" x14ac:dyDescent="0.3">
      <c r="B666" s="196">
        <v>14150</v>
      </c>
      <c r="C666" s="22" t="s">
        <v>131</v>
      </c>
      <c r="D666" s="204"/>
      <c r="E666" s="204"/>
      <c r="F666" s="17" t="e">
        <f>SUMIF(#REF!,B666,#REF!)</f>
        <v>#REF!</v>
      </c>
      <c r="G666" s="16" t="e">
        <f>SUMIF(#REF!,B666,#REF!)</f>
        <v>#REF!</v>
      </c>
      <c r="H666" s="18" t="e">
        <f>SUMIF(#REF!,B666,#REF!)</f>
        <v>#REF!</v>
      </c>
      <c r="I666" s="19" t="e">
        <f>F666+G666+H666</f>
        <v>#REF!</v>
      </c>
      <c r="J666" s="20" t="e">
        <f>SUM(E666-F666-G666-H666)</f>
        <v>#REF!</v>
      </c>
      <c r="K666" s="20" t="e">
        <f>SUM(D666-F666-G666-H666)</f>
        <v>#REF!</v>
      </c>
      <c r="L666" s="20" t="str">
        <f>IF(E666&gt;0,SUM(H666*100/E666)," ")</f>
        <v xml:space="preserve"> </v>
      </c>
      <c r="M666" s="135" t="str">
        <f>IF(D666&gt;0,SUM(H666*100/D666)," ")</f>
        <v xml:space="preserve"> </v>
      </c>
    </row>
    <row r="667" spans="2:13" ht="18.75" x14ac:dyDescent="0.3">
      <c r="B667" s="138">
        <v>14160</v>
      </c>
      <c r="C667" s="22" t="s">
        <v>202</v>
      </c>
      <c r="D667" s="204"/>
      <c r="E667" s="204"/>
      <c r="F667" s="17" t="e">
        <f>SUMIF(#REF!,B667,#REF!)</f>
        <v>#REF!</v>
      </c>
      <c r="G667" s="16" t="e">
        <f>SUMIF(#REF!,B667,#REF!)</f>
        <v>#REF!</v>
      </c>
      <c r="H667" s="18" t="e">
        <f>SUMIF(#REF!,B667,#REF!)</f>
        <v>#REF!</v>
      </c>
      <c r="I667" s="19" t="e">
        <f>F667+G667+H667</f>
        <v>#REF!</v>
      </c>
      <c r="J667" s="20" t="e">
        <f>SUM(E667-F667-G667-H667)</f>
        <v>#REF!</v>
      </c>
      <c r="K667" s="20" t="e">
        <f>SUM(D667-F667-G667-H667)</f>
        <v>#REF!</v>
      </c>
      <c r="L667" s="20" t="str">
        <f t="shared" si="282"/>
        <v xml:space="preserve"> </v>
      </c>
      <c r="M667" s="135" t="str">
        <f t="shared" si="284"/>
        <v xml:space="preserve"> </v>
      </c>
    </row>
    <row r="668" spans="2:13" ht="18.75" x14ac:dyDescent="0.3">
      <c r="B668" s="189">
        <v>1420</v>
      </c>
      <c r="C668" s="190" t="s">
        <v>126</v>
      </c>
      <c r="D668" s="191">
        <f>SUM(D669:D669)</f>
        <v>0</v>
      </c>
      <c r="E668" s="191">
        <f>SUM(E669:E669)</f>
        <v>0</v>
      </c>
      <c r="F668" s="191" t="e">
        <f t="shared" ref="F668:K668" si="286">SUM(F669:F669)</f>
        <v>#REF!</v>
      </c>
      <c r="G668" s="191" t="e">
        <f t="shared" si="286"/>
        <v>#REF!</v>
      </c>
      <c r="H668" s="191" t="e">
        <f t="shared" si="286"/>
        <v>#REF!</v>
      </c>
      <c r="I668" s="191" t="e">
        <f t="shared" si="286"/>
        <v>#REF!</v>
      </c>
      <c r="J668" s="191" t="e">
        <f t="shared" si="286"/>
        <v>#REF!</v>
      </c>
      <c r="K668" s="191" t="e">
        <f t="shared" si="286"/>
        <v>#REF!</v>
      </c>
      <c r="L668" s="192" t="str">
        <f t="shared" si="282"/>
        <v xml:space="preserve"> </v>
      </c>
      <c r="M668" s="193" t="str">
        <f t="shared" si="284"/>
        <v xml:space="preserve"> </v>
      </c>
    </row>
    <row r="669" spans="2:13" ht="18.75" x14ac:dyDescent="0.3">
      <c r="B669" s="196">
        <v>14210</v>
      </c>
      <c r="C669" s="22" t="s">
        <v>17</v>
      </c>
      <c r="D669" s="204"/>
      <c r="E669" s="204"/>
      <c r="F669" s="17" t="e">
        <f>SUMIF(#REF!,B669,#REF!)</f>
        <v>#REF!</v>
      </c>
      <c r="G669" s="16" t="e">
        <f>SUMIF(#REF!,B669,#REF!)</f>
        <v>#REF!</v>
      </c>
      <c r="H669" s="18" t="e">
        <f>SUMIF(#REF!,B669,#REF!)</f>
        <v>#REF!</v>
      </c>
      <c r="I669" s="19" t="e">
        <f>F669+G669+H669</f>
        <v>#REF!</v>
      </c>
      <c r="J669" s="20" t="e">
        <f>SUM(E669-F669-G669-H669)</f>
        <v>#REF!</v>
      </c>
      <c r="K669" s="20" t="e">
        <f>SUM(D669-F669-G669-H669)</f>
        <v>#REF!</v>
      </c>
      <c r="L669" s="20" t="str">
        <f>IF(E669&gt;0,SUM(H669*100/E669)," ")</f>
        <v xml:space="preserve"> </v>
      </c>
      <c r="M669" s="135" t="str">
        <f t="shared" si="284"/>
        <v xml:space="preserve"> </v>
      </c>
    </row>
    <row r="670" spans="2:13" ht="18.75" x14ac:dyDescent="0.3">
      <c r="B670" s="189">
        <v>1430</v>
      </c>
      <c r="C670" s="190" t="s">
        <v>132</v>
      </c>
      <c r="D670" s="191">
        <f>SUM(D671:D672)</f>
        <v>0</v>
      </c>
      <c r="E670" s="191">
        <f>SUM(E671:E672)</f>
        <v>0</v>
      </c>
      <c r="F670" s="191" t="e">
        <f t="shared" ref="F670:K670" si="287">SUM(F671:F672)</f>
        <v>#REF!</v>
      </c>
      <c r="G670" s="191" t="e">
        <f t="shared" si="287"/>
        <v>#REF!</v>
      </c>
      <c r="H670" s="191" t="e">
        <f t="shared" si="287"/>
        <v>#REF!</v>
      </c>
      <c r="I670" s="191" t="e">
        <f t="shared" si="287"/>
        <v>#REF!</v>
      </c>
      <c r="J670" s="191" t="e">
        <f t="shared" si="287"/>
        <v>#REF!</v>
      </c>
      <c r="K670" s="191" t="e">
        <f t="shared" si="287"/>
        <v>#REF!</v>
      </c>
      <c r="L670" s="192" t="str">
        <f t="shared" ref="L670:L677" si="288">IF(E670&gt;0,SUM(H670*100/E670)," ")</f>
        <v xml:space="preserve"> </v>
      </c>
      <c r="M670" s="193" t="str">
        <f t="shared" ref="M670:M677" si="289">IF(D670&gt;0,SUM(H670*100/D670)," ")</f>
        <v xml:space="preserve"> </v>
      </c>
    </row>
    <row r="671" spans="2:13" ht="18.75" x14ac:dyDescent="0.3">
      <c r="B671" s="196">
        <v>14310</v>
      </c>
      <c r="C671" s="22" t="s">
        <v>20</v>
      </c>
      <c r="D671" s="204"/>
      <c r="E671" s="204"/>
      <c r="F671" s="17" t="e">
        <f>SUMIF(#REF!,B671,#REF!)</f>
        <v>#REF!</v>
      </c>
      <c r="G671" s="16" t="e">
        <f>SUMIF(#REF!,B671,#REF!)</f>
        <v>#REF!</v>
      </c>
      <c r="H671" s="18" t="e">
        <f>SUMIF(#REF!,B671,#REF!)</f>
        <v>#REF!</v>
      </c>
      <c r="I671" s="19" t="e">
        <f>F671+G671+H671</f>
        <v>#REF!</v>
      </c>
      <c r="J671" s="20" t="e">
        <f>SUM(E671-F671-G671-H671)</f>
        <v>#REF!</v>
      </c>
      <c r="K671" s="20" t="e">
        <f>SUM(D671-F671-G671-H671)</f>
        <v>#REF!</v>
      </c>
      <c r="L671" s="20" t="str">
        <f t="shared" si="288"/>
        <v xml:space="preserve"> </v>
      </c>
      <c r="M671" s="135" t="str">
        <f t="shared" si="289"/>
        <v xml:space="preserve"> </v>
      </c>
    </row>
    <row r="672" spans="2:13" ht="18.75" x14ac:dyDescent="0.3">
      <c r="B672" s="196">
        <v>14320</v>
      </c>
      <c r="C672" s="22" t="s">
        <v>133</v>
      </c>
      <c r="D672" s="204"/>
      <c r="E672" s="204"/>
      <c r="F672" s="17" t="e">
        <f>SUMIF(#REF!,B672,#REF!)</f>
        <v>#REF!</v>
      </c>
      <c r="G672" s="16" t="e">
        <f>SUMIF(#REF!,B672,#REF!)</f>
        <v>#REF!</v>
      </c>
      <c r="H672" s="18" t="e">
        <f>SUMIF(#REF!,B672,#REF!)</f>
        <v>#REF!</v>
      </c>
      <c r="I672" s="19" t="e">
        <f>F672+G672+H672</f>
        <v>#REF!</v>
      </c>
      <c r="J672" s="20" t="e">
        <f>SUM(E672-F672-G672-H672)</f>
        <v>#REF!</v>
      </c>
      <c r="K672" s="20" t="e">
        <f>SUM(D672-F672-G672-H672)</f>
        <v>#REF!</v>
      </c>
      <c r="L672" s="20" t="str">
        <f t="shared" si="288"/>
        <v xml:space="preserve"> </v>
      </c>
      <c r="M672" s="135" t="str">
        <f t="shared" si="289"/>
        <v xml:space="preserve"> </v>
      </c>
    </row>
    <row r="673" spans="2:13" ht="18.75" x14ac:dyDescent="0.3">
      <c r="B673" s="136">
        <v>1320</v>
      </c>
      <c r="C673" s="39" t="s">
        <v>10</v>
      </c>
      <c r="D673" s="203">
        <f>SUM(D674:D676)</f>
        <v>0</v>
      </c>
      <c r="E673" s="203">
        <f>SUM(E674:E676)</f>
        <v>0</v>
      </c>
      <c r="F673" s="203" t="e">
        <f t="shared" ref="F673:K673" si="290">SUM(F674:F676)</f>
        <v>#REF!</v>
      </c>
      <c r="G673" s="203" t="e">
        <f t="shared" si="290"/>
        <v>#REF!</v>
      </c>
      <c r="H673" s="203" t="e">
        <f t="shared" si="290"/>
        <v>#REF!</v>
      </c>
      <c r="I673" s="49" t="e">
        <f t="shared" si="290"/>
        <v>#REF!</v>
      </c>
      <c r="J673" s="49" t="e">
        <f t="shared" si="290"/>
        <v>#REF!</v>
      </c>
      <c r="K673" s="49" t="e">
        <f t="shared" si="290"/>
        <v>#REF!</v>
      </c>
      <c r="L673" s="49" t="str">
        <f t="shared" si="288"/>
        <v xml:space="preserve"> </v>
      </c>
      <c r="M673" s="137" t="str">
        <f t="shared" si="289"/>
        <v xml:space="preserve"> </v>
      </c>
    </row>
    <row r="674" spans="2:13" ht="18.75" x14ac:dyDescent="0.3">
      <c r="B674" s="139">
        <v>13210</v>
      </c>
      <c r="C674" s="26" t="s">
        <v>11</v>
      </c>
      <c r="D674" s="204"/>
      <c r="E674" s="204"/>
      <c r="F674" s="17" t="e">
        <f>SUMIF(#REF!,B674,#REF!)</f>
        <v>#REF!</v>
      </c>
      <c r="G674" s="16" t="e">
        <f>SUMIF(#REF!,B674,#REF!)</f>
        <v>#REF!</v>
      </c>
      <c r="H674" s="18" t="e">
        <f>SUMIF(#REF!,B674,#REF!)</f>
        <v>#REF!</v>
      </c>
      <c r="I674" s="27" t="e">
        <f>F674+G674+H674</f>
        <v>#REF!</v>
      </c>
      <c r="J674" s="20" t="e">
        <f>SUM(E674-F674-G674-H674)</f>
        <v>#REF!</v>
      </c>
      <c r="K674" s="20" t="e">
        <f>SUM(D674-F674-G674-H674)</f>
        <v>#REF!</v>
      </c>
      <c r="L674" s="28" t="str">
        <f t="shared" si="288"/>
        <v xml:space="preserve"> </v>
      </c>
      <c r="M674" s="135" t="str">
        <f t="shared" si="289"/>
        <v xml:space="preserve"> </v>
      </c>
    </row>
    <row r="675" spans="2:13" ht="18.75" x14ac:dyDescent="0.3">
      <c r="B675" s="139">
        <v>13220</v>
      </c>
      <c r="C675" s="26" t="s">
        <v>12</v>
      </c>
      <c r="D675" s="204"/>
      <c r="E675" s="204"/>
      <c r="F675" s="17" t="e">
        <f>SUMIF(#REF!,B675,#REF!)</f>
        <v>#REF!</v>
      </c>
      <c r="G675" s="16" t="e">
        <f>SUMIF(#REF!,B675,#REF!)</f>
        <v>#REF!</v>
      </c>
      <c r="H675" s="18" t="e">
        <f>SUMIF(#REF!,B675,#REF!)</f>
        <v>#REF!</v>
      </c>
      <c r="I675" s="27" t="e">
        <f>F675+G675+H675</f>
        <v>#REF!</v>
      </c>
      <c r="J675" s="20" t="e">
        <f>SUM(E675-F675-G675-H675)</f>
        <v>#REF!</v>
      </c>
      <c r="K675" s="20" t="e">
        <f>SUM(D675-F675-G675-H675)</f>
        <v>#REF!</v>
      </c>
      <c r="L675" s="28" t="str">
        <f t="shared" si="288"/>
        <v xml:space="preserve"> </v>
      </c>
      <c r="M675" s="135" t="str">
        <f t="shared" si="289"/>
        <v xml:space="preserve"> </v>
      </c>
    </row>
    <row r="676" spans="2:13" ht="18.75" x14ac:dyDescent="0.3">
      <c r="B676" s="139">
        <v>13230</v>
      </c>
      <c r="C676" s="26" t="s">
        <v>13</v>
      </c>
      <c r="D676" s="204"/>
      <c r="E676" s="204"/>
      <c r="F676" s="17" t="e">
        <f>SUMIF(#REF!,B676,#REF!)</f>
        <v>#REF!</v>
      </c>
      <c r="G676" s="16" t="e">
        <f>SUMIF(#REF!,B676,#REF!)</f>
        <v>#REF!</v>
      </c>
      <c r="H676" s="18" t="e">
        <f>SUMIF(#REF!,B676,#REF!)</f>
        <v>#REF!</v>
      </c>
      <c r="I676" s="27" t="e">
        <f>F676+G676+H676</f>
        <v>#REF!</v>
      </c>
      <c r="J676" s="20" t="e">
        <f>SUM(E676-F676-G676-H676)</f>
        <v>#REF!</v>
      </c>
      <c r="K676" s="20" t="e">
        <f>SUM(D676-F676-G676-H676)</f>
        <v>#REF!</v>
      </c>
      <c r="L676" s="28" t="str">
        <f t="shared" si="288"/>
        <v xml:space="preserve"> </v>
      </c>
      <c r="M676" s="135" t="str">
        <f t="shared" si="289"/>
        <v xml:space="preserve"> </v>
      </c>
    </row>
    <row r="677" spans="2:13" ht="19.5" thickBot="1" x14ac:dyDescent="0.35">
      <c r="B677" s="140"/>
      <c r="C677" s="141" t="s">
        <v>18</v>
      </c>
      <c r="D677" s="142">
        <f t="shared" ref="D677:I677" si="291">D615+D617+D673</f>
        <v>0</v>
      </c>
      <c r="E677" s="142">
        <f t="shared" si="291"/>
        <v>0</v>
      </c>
      <c r="F677" s="142" t="e">
        <f t="shared" si="291"/>
        <v>#REF!</v>
      </c>
      <c r="G677" s="142" t="e">
        <f t="shared" si="291"/>
        <v>#REF!</v>
      </c>
      <c r="H677" s="142" t="e">
        <f t="shared" si="291"/>
        <v>#REF!</v>
      </c>
      <c r="I677" s="142" t="e">
        <f t="shared" si="291"/>
        <v>#REF!</v>
      </c>
      <c r="J677" s="142" t="e">
        <f>J615+J617+J675</f>
        <v>#REF!</v>
      </c>
      <c r="K677" s="142" t="e">
        <f>K615+K617+K675</f>
        <v>#REF!</v>
      </c>
      <c r="L677" s="143" t="str">
        <f t="shared" si="288"/>
        <v xml:space="preserve"> </v>
      </c>
      <c r="M677" s="144" t="str">
        <f t="shared" si="289"/>
        <v xml:space="preserve"> </v>
      </c>
    </row>
  </sheetData>
  <mergeCells count="10">
    <mergeCell ref="B1:M1"/>
    <mergeCell ref="B69:M69"/>
    <mergeCell ref="B137:M137"/>
    <mergeCell ref="B205:M205"/>
    <mergeCell ref="B273:M273"/>
    <mergeCell ref="B612:M612"/>
    <mergeCell ref="B341:M341"/>
    <mergeCell ref="B409:M409"/>
    <mergeCell ref="B476:M476"/>
    <mergeCell ref="B544:M544"/>
  </mergeCells>
  <conditionalFormatting sqref="J67:K68 J135:K136 J203:K204 J271:K272 J339:K340 J407:K408 J475:K475 J542:K543 J610:K611 J175:K175 J189:K190 J172:K173 J144:K144 J149:K149 J151:K151 J153:K158 J160:K164 J146:K147 J166:K170 J678:K65738 J184:K186 J92:K96">
    <cfRule type="cellIs" dxfId="212" priority="326" stopIfTrue="1" operator="lessThan">
      <formula>0</formula>
    </cfRule>
  </conditionalFormatting>
  <conditionalFormatting sqref="J2 J4:J5">
    <cfRule type="cellIs" dxfId="211" priority="332" stopIfTrue="1" operator="lessThan">
      <formula>0</formula>
    </cfRule>
  </conditionalFormatting>
  <conditionalFormatting sqref="K2 K4:K5">
    <cfRule type="cellIs" dxfId="210" priority="331" stopIfTrue="1" operator="lessThan">
      <formula>0</formula>
    </cfRule>
  </conditionalFormatting>
  <conditionalFormatting sqref="J62">
    <cfRule type="cellIs" dxfId="209" priority="320" stopIfTrue="1" operator="lessThan">
      <formula>0</formula>
    </cfRule>
  </conditionalFormatting>
  <conditionalFormatting sqref="K62">
    <cfRule type="cellIs" dxfId="208" priority="319" stopIfTrue="1" operator="lessThan">
      <formula>0</formula>
    </cfRule>
  </conditionalFormatting>
  <conditionalFormatting sqref="J70 J72:J73">
    <cfRule type="cellIs" dxfId="207" priority="317" stopIfTrue="1" operator="lessThan">
      <formula>0</formula>
    </cfRule>
  </conditionalFormatting>
  <conditionalFormatting sqref="K70 K72:K73">
    <cfRule type="cellIs" dxfId="206" priority="316" stopIfTrue="1" operator="lessThan">
      <formula>0</formula>
    </cfRule>
  </conditionalFormatting>
  <conditionalFormatting sqref="J130">
    <cfRule type="cellIs" dxfId="205" priority="312" stopIfTrue="1" operator="lessThan">
      <formula>0</formula>
    </cfRule>
  </conditionalFormatting>
  <conditionalFormatting sqref="K130">
    <cfRule type="cellIs" dxfId="204" priority="311" stopIfTrue="1" operator="lessThan">
      <formula>0</formula>
    </cfRule>
  </conditionalFormatting>
  <conditionalFormatting sqref="J131:K133">
    <cfRule type="cellIs" dxfId="203" priority="310" stopIfTrue="1" operator="lessThan">
      <formula>0</formula>
    </cfRule>
  </conditionalFormatting>
  <conditionalFormatting sqref="J138 J140:J141">
    <cfRule type="cellIs" dxfId="202" priority="309" stopIfTrue="1" operator="lessThan">
      <formula>0</formula>
    </cfRule>
  </conditionalFormatting>
  <conditionalFormatting sqref="K138 K140:K141">
    <cfRule type="cellIs" dxfId="201" priority="308" stopIfTrue="1" operator="lessThan">
      <formula>0</formula>
    </cfRule>
  </conditionalFormatting>
  <conditionalFormatting sqref="J198">
    <cfRule type="cellIs" dxfId="200" priority="304" stopIfTrue="1" operator="lessThan">
      <formula>0</formula>
    </cfRule>
  </conditionalFormatting>
  <conditionalFormatting sqref="K198">
    <cfRule type="cellIs" dxfId="199" priority="303" stopIfTrue="1" operator="lessThan">
      <formula>0</formula>
    </cfRule>
  </conditionalFormatting>
  <conditionalFormatting sqref="J199:K201">
    <cfRule type="cellIs" dxfId="198" priority="302" stopIfTrue="1" operator="lessThan">
      <formula>0</formula>
    </cfRule>
  </conditionalFormatting>
  <conditionalFormatting sqref="J240:K240 J243:K243 J257:K258 J212:K212 J217:K217 J219:K219 J221:K226 J228:K232 J214:K215 J234:K238 J252:K254">
    <cfRule type="cellIs" dxfId="197" priority="299" stopIfTrue="1" operator="lessThan">
      <formula>0</formula>
    </cfRule>
  </conditionalFormatting>
  <conditionalFormatting sqref="J206 J208:J209">
    <cfRule type="cellIs" dxfId="196" priority="301" stopIfTrue="1" operator="lessThan">
      <formula>0</formula>
    </cfRule>
  </conditionalFormatting>
  <conditionalFormatting sqref="K206 K208:K209">
    <cfRule type="cellIs" dxfId="195" priority="300" stopIfTrue="1" operator="lessThan">
      <formula>0</formula>
    </cfRule>
  </conditionalFormatting>
  <conditionalFormatting sqref="J266">
    <cfRule type="cellIs" dxfId="194" priority="296" stopIfTrue="1" operator="lessThan">
      <formula>0</formula>
    </cfRule>
  </conditionalFormatting>
  <conditionalFormatting sqref="K266">
    <cfRule type="cellIs" dxfId="193" priority="295" stopIfTrue="1" operator="lessThan">
      <formula>0</formula>
    </cfRule>
  </conditionalFormatting>
  <conditionalFormatting sqref="J267:K269">
    <cfRule type="cellIs" dxfId="192" priority="294" stopIfTrue="1" operator="lessThan">
      <formula>0</formula>
    </cfRule>
  </conditionalFormatting>
  <conditionalFormatting sqref="J308:K308 J311:K311 J325:K326 J280:K280 J285:K285 J287:K287 J289:K294 J296:K300 J282:K283 J320:K322">
    <cfRule type="cellIs" dxfId="191" priority="291" stopIfTrue="1" operator="lessThan">
      <formula>0</formula>
    </cfRule>
  </conditionalFormatting>
  <conditionalFormatting sqref="J274 J276:J277">
    <cfRule type="cellIs" dxfId="190" priority="293" stopIfTrue="1" operator="lessThan">
      <formula>0</formula>
    </cfRule>
  </conditionalFormatting>
  <conditionalFormatting sqref="K274 K276:K277">
    <cfRule type="cellIs" dxfId="189" priority="292" stopIfTrue="1" operator="lessThan">
      <formula>0</formula>
    </cfRule>
  </conditionalFormatting>
  <conditionalFormatting sqref="J334">
    <cfRule type="cellIs" dxfId="188" priority="288" stopIfTrue="1" operator="lessThan">
      <formula>0</formula>
    </cfRule>
  </conditionalFormatting>
  <conditionalFormatting sqref="K334">
    <cfRule type="cellIs" dxfId="187" priority="287" stopIfTrue="1" operator="lessThan">
      <formula>0</formula>
    </cfRule>
  </conditionalFormatting>
  <conditionalFormatting sqref="J335:K337">
    <cfRule type="cellIs" dxfId="186" priority="286" stopIfTrue="1" operator="lessThan">
      <formula>0</formula>
    </cfRule>
  </conditionalFormatting>
  <conditionalFormatting sqref="J376:K376 J379:K379 J393:K394 J348:K348 J353:K353 J357:K362 J364:K368 J350:K351 J370:K374 J388:K390">
    <cfRule type="cellIs" dxfId="185" priority="283" stopIfTrue="1" operator="lessThan">
      <formula>0</formula>
    </cfRule>
  </conditionalFormatting>
  <conditionalFormatting sqref="J342 J344:J345">
    <cfRule type="cellIs" dxfId="184" priority="285" stopIfTrue="1" operator="lessThan">
      <formula>0</formula>
    </cfRule>
  </conditionalFormatting>
  <conditionalFormatting sqref="K342 K344:K345">
    <cfRule type="cellIs" dxfId="183" priority="284" stopIfTrue="1" operator="lessThan">
      <formula>0</formula>
    </cfRule>
  </conditionalFormatting>
  <conditionalFormatting sqref="J402">
    <cfRule type="cellIs" dxfId="182" priority="280" stopIfTrue="1" operator="lessThan">
      <formula>0</formula>
    </cfRule>
  </conditionalFormatting>
  <conditionalFormatting sqref="K402">
    <cfRule type="cellIs" dxfId="181" priority="279" stopIfTrue="1" operator="lessThan">
      <formula>0</formula>
    </cfRule>
  </conditionalFormatting>
  <conditionalFormatting sqref="J403:K405">
    <cfRule type="cellIs" dxfId="180" priority="278" stopIfTrue="1" operator="lessThan">
      <formula>0</formula>
    </cfRule>
  </conditionalFormatting>
  <conditionalFormatting sqref="J421:K421 J444:K444 J447:K447 J461:K462 J416:K416 J425:K430 J432:K436 J418:K419 J438:K442 J456:K458">
    <cfRule type="cellIs" dxfId="179" priority="275" stopIfTrue="1" operator="lessThan">
      <formula>0</formula>
    </cfRule>
  </conditionalFormatting>
  <conditionalFormatting sqref="J410 J412:J413">
    <cfRule type="cellIs" dxfId="178" priority="277" stopIfTrue="1" operator="lessThan">
      <formula>0</formula>
    </cfRule>
  </conditionalFormatting>
  <conditionalFormatting sqref="K410 K412:K413">
    <cfRule type="cellIs" dxfId="177" priority="276" stopIfTrue="1" operator="lessThan">
      <formula>0</formula>
    </cfRule>
  </conditionalFormatting>
  <conditionalFormatting sqref="J470">
    <cfRule type="cellIs" dxfId="176" priority="272" stopIfTrue="1" operator="lessThan">
      <formula>0</formula>
    </cfRule>
  </conditionalFormatting>
  <conditionalFormatting sqref="K470">
    <cfRule type="cellIs" dxfId="175" priority="271" stopIfTrue="1" operator="lessThan">
      <formula>0</formula>
    </cfRule>
  </conditionalFormatting>
  <conditionalFormatting sqref="J471:K473">
    <cfRule type="cellIs" dxfId="174" priority="270" stopIfTrue="1" operator="lessThan">
      <formula>0</formula>
    </cfRule>
  </conditionalFormatting>
  <conditionalFormatting sqref="J511:K511 J514:K514 J528:K529 J483:K483 J488:K488 J490:K490 J492:K497 J499:K503 J485:K486 J505:K509 J523:K525">
    <cfRule type="cellIs" dxfId="173" priority="267" stopIfTrue="1" operator="lessThan">
      <formula>0</formula>
    </cfRule>
  </conditionalFormatting>
  <conditionalFormatting sqref="J477 J479:J480">
    <cfRule type="cellIs" dxfId="172" priority="269" stopIfTrue="1" operator="lessThan">
      <formula>0</formula>
    </cfRule>
  </conditionalFormatting>
  <conditionalFormatting sqref="K477 K479:K480">
    <cfRule type="cellIs" dxfId="171" priority="268" stopIfTrue="1" operator="lessThan">
      <formula>0</formula>
    </cfRule>
  </conditionalFormatting>
  <conditionalFormatting sqref="J537">
    <cfRule type="cellIs" dxfId="170" priority="264" stopIfTrue="1" operator="lessThan">
      <formula>0</formula>
    </cfRule>
  </conditionalFormatting>
  <conditionalFormatting sqref="K537">
    <cfRule type="cellIs" dxfId="169" priority="263" stopIfTrue="1" operator="lessThan">
      <formula>0</formula>
    </cfRule>
  </conditionalFormatting>
  <conditionalFormatting sqref="J538:K540">
    <cfRule type="cellIs" dxfId="168" priority="262" stopIfTrue="1" operator="lessThan">
      <formula>0</formula>
    </cfRule>
  </conditionalFormatting>
  <conditionalFormatting sqref="J556:K556 J579:K579 J582:K582 J596:K597 J551:K551 J560:K565 J567:K571 J553:K554 J573:K577 J591:K593">
    <cfRule type="cellIs" dxfId="167" priority="259" stopIfTrue="1" operator="lessThan">
      <formula>0</formula>
    </cfRule>
  </conditionalFormatting>
  <conditionalFormatting sqref="J545 J547:J548">
    <cfRule type="cellIs" dxfId="166" priority="261" stopIfTrue="1" operator="lessThan">
      <formula>0</formula>
    </cfRule>
  </conditionalFormatting>
  <conditionalFormatting sqref="K545 K547:K548">
    <cfRule type="cellIs" dxfId="165" priority="260" stopIfTrue="1" operator="lessThan">
      <formula>0</formula>
    </cfRule>
  </conditionalFormatting>
  <conditionalFormatting sqref="J605">
    <cfRule type="cellIs" dxfId="164" priority="256" stopIfTrue="1" operator="lessThan">
      <formula>0</formula>
    </cfRule>
  </conditionalFormatting>
  <conditionalFormatting sqref="K605">
    <cfRule type="cellIs" dxfId="163" priority="255" stopIfTrue="1" operator="lessThan">
      <formula>0</formula>
    </cfRule>
  </conditionalFormatting>
  <conditionalFormatting sqref="J606:K608">
    <cfRule type="cellIs" dxfId="162" priority="254" stopIfTrue="1" operator="lessThan">
      <formula>0</formula>
    </cfRule>
  </conditionalFormatting>
  <conditionalFormatting sqref="J3">
    <cfRule type="cellIs" dxfId="161" priority="253" stopIfTrue="1" operator="lessThan">
      <formula>0</formula>
    </cfRule>
  </conditionalFormatting>
  <conditionalFormatting sqref="J71">
    <cfRule type="cellIs" dxfId="160" priority="251" stopIfTrue="1" operator="lessThan">
      <formula>0</formula>
    </cfRule>
  </conditionalFormatting>
  <conditionalFormatting sqref="J139">
    <cfRule type="cellIs" dxfId="159" priority="249" stopIfTrue="1" operator="lessThan">
      <formula>0</formula>
    </cfRule>
  </conditionalFormatting>
  <conditionalFormatting sqref="J207">
    <cfRule type="cellIs" dxfId="158" priority="247" stopIfTrue="1" operator="lessThan">
      <formula>0</formula>
    </cfRule>
  </conditionalFormatting>
  <conditionalFormatting sqref="J275">
    <cfRule type="cellIs" dxfId="157" priority="245" stopIfTrue="1" operator="lessThan">
      <formula>0</formula>
    </cfRule>
  </conditionalFormatting>
  <conditionalFormatting sqref="J343">
    <cfRule type="cellIs" dxfId="156" priority="243" stopIfTrue="1" operator="lessThan">
      <formula>0</formula>
    </cfRule>
  </conditionalFormatting>
  <conditionalFormatting sqref="J411">
    <cfRule type="cellIs" dxfId="155" priority="241" stopIfTrue="1" operator="lessThan">
      <formula>0</formula>
    </cfRule>
  </conditionalFormatting>
  <conditionalFormatting sqref="J478">
    <cfRule type="cellIs" dxfId="154" priority="239" stopIfTrue="1" operator="lessThan">
      <formula>0</formula>
    </cfRule>
  </conditionalFormatting>
  <conditionalFormatting sqref="J546">
    <cfRule type="cellIs" dxfId="153" priority="237" stopIfTrue="1" operator="lessThan">
      <formula>0</formula>
    </cfRule>
  </conditionalFormatting>
  <conditionalFormatting sqref="K3">
    <cfRule type="cellIs" dxfId="152" priority="234" stopIfTrue="1" operator="lessThan">
      <formula>0</formula>
    </cfRule>
  </conditionalFormatting>
  <conditionalFormatting sqref="K71">
    <cfRule type="cellIs" dxfId="151" priority="233" stopIfTrue="1" operator="lessThan">
      <formula>0</formula>
    </cfRule>
  </conditionalFormatting>
  <conditionalFormatting sqref="K139">
    <cfRule type="cellIs" dxfId="150" priority="232" stopIfTrue="1" operator="lessThan">
      <formula>0</formula>
    </cfRule>
  </conditionalFormatting>
  <conditionalFormatting sqref="K207">
    <cfRule type="cellIs" dxfId="149" priority="231" stopIfTrue="1" operator="lessThan">
      <formula>0</formula>
    </cfRule>
  </conditionalFormatting>
  <conditionalFormatting sqref="K275">
    <cfRule type="cellIs" dxfId="148" priority="230" stopIfTrue="1" operator="lessThan">
      <formula>0</formula>
    </cfRule>
  </conditionalFormatting>
  <conditionalFormatting sqref="K343">
    <cfRule type="cellIs" dxfId="147" priority="229" stopIfTrue="1" operator="lessThan">
      <formula>0</formula>
    </cfRule>
  </conditionalFormatting>
  <conditionalFormatting sqref="K411">
    <cfRule type="cellIs" dxfId="146" priority="228" stopIfTrue="1" operator="lessThan">
      <formula>0</formula>
    </cfRule>
  </conditionalFormatting>
  <conditionalFormatting sqref="K478">
    <cfRule type="cellIs" dxfId="145" priority="227" stopIfTrue="1" operator="lessThan">
      <formula>0</formula>
    </cfRule>
  </conditionalFormatting>
  <conditionalFormatting sqref="K546">
    <cfRule type="cellIs" dxfId="144" priority="226" stopIfTrue="1" operator="lessThan">
      <formula>0</formula>
    </cfRule>
  </conditionalFormatting>
  <conditionalFormatting sqref="J107:K107 J121:K122 J104:K105 J76:K76 J81:K81 J83:K83 J85:K90 J78:K79 J98:K102 J116:K118">
    <cfRule type="cellIs" dxfId="143" priority="225" stopIfTrue="1" operator="lessThan">
      <formula>0</formula>
    </cfRule>
  </conditionalFormatting>
  <conditionalFormatting sqref="J109:K109">
    <cfRule type="cellIs" dxfId="142" priority="224" stopIfTrue="1" operator="lessThan">
      <formula>0</formula>
    </cfRule>
  </conditionalFormatting>
  <conditionalFormatting sqref="J111:K111 J114:K114">
    <cfRule type="cellIs" dxfId="141" priority="223" stopIfTrue="1" operator="lessThan">
      <formula>0</formula>
    </cfRule>
  </conditionalFormatting>
  <conditionalFormatting sqref="J119:K119">
    <cfRule type="cellIs" dxfId="140" priority="222" stopIfTrue="1" operator="lessThan">
      <formula>0</formula>
    </cfRule>
  </conditionalFormatting>
  <conditionalFormatting sqref="J124:K124">
    <cfRule type="cellIs" dxfId="139" priority="221" stopIfTrue="1" operator="lessThan">
      <formula>0</formula>
    </cfRule>
  </conditionalFormatting>
  <conditionalFormatting sqref="J129:K129">
    <cfRule type="cellIs" dxfId="138" priority="219" stopIfTrue="1" operator="lessThan">
      <formula>0</formula>
    </cfRule>
  </conditionalFormatting>
  <conditionalFormatting sqref="J128:K128">
    <cfRule type="cellIs" dxfId="137" priority="220" stopIfTrue="1" operator="lessThan">
      <formula>0</formula>
    </cfRule>
  </conditionalFormatting>
  <conditionalFormatting sqref="J250:K250">
    <cfRule type="cellIs" dxfId="136" priority="204" stopIfTrue="1" operator="lessThan">
      <formula>0</formula>
    </cfRule>
  </conditionalFormatting>
  <conditionalFormatting sqref="J247:K247">
    <cfRule type="cellIs" dxfId="135" priority="205" stopIfTrue="1" operator="lessThan">
      <formula>0</formula>
    </cfRule>
  </conditionalFormatting>
  <conditionalFormatting sqref="J245:K245">
    <cfRule type="cellIs" dxfId="134" priority="206" stopIfTrue="1" operator="lessThan">
      <formula>0</formula>
    </cfRule>
  </conditionalFormatting>
  <conditionalFormatting sqref="J196:K197">
    <cfRule type="cellIs" dxfId="133" priority="208" stopIfTrue="1" operator="lessThan">
      <formula>0</formula>
    </cfRule>
  </conditionalFormatting>
  <conditionalFormatting sqref="J192:K192">
    <cfRule type="cellIs" dxfId="132" priority="209" stopIfTrue="1" operator="lessThan">
      <formula>0</formula>
    </cfRule>
  </conditionalFormatting>
  <conditionalFormatting sqref="J177:K177">
    <cfRule type="cellIs" dxfId="131" priority="212" stopIfTrue="1" operator="lessThan">
      <formula>0</formula>
    </cfRule>
  </conditionalFormatting>
  <conditionalFormatting sqref="J179:K179 J182:K182">
    <cfRule type="cellIs" dxfId="130" priority="211" stopIfTrue="1" operator="lessThan">
      <formula>0</formula>
    </cfRule>
  </conditionalFormatting>
  <conditionalFormatting sqref="J187:K187">
    <cfRule type="cellIs" dxfId="129" priority="210" stopIfTrue="1" operator="lessThan">
      <formula>0</formula>
    </cfRule>
  </conditionalFormatting>
  <conditionalFormatting sqref="J241:K241">
    <cfRule type="cellIs" dxfId="128" priority="207" stopIfTrue="1" operator="lessThan">
      <formula>0</formula>
    </cfRule>
  </conditionalFormatting>
  <conditionalFormatting sqref="J255:K255">
    <cfRule type="cellIs" dxfId="127" priority="203" stopIfTrue="1" operator="lessThan">
      <formula>0</formula>
    </cfRule>
  </conditionalFormatting>
  <conditionalFormatting sqref="J260:K260">
    <cfRule type="cellIs" dxfId="126" priority="202" stopIfTrue="1" operator="lessThan">
      <formula>0</formula>
    </cfRule>
  </conditionalFormatting>
  <conditionalFormatting sqref="J264:K264">
    <cfRule type="cellIs" dxfId="125" priority="201" stopIfTrue="1" operator="lessThan">
      <formula>0</formula>
    </cfRule>
  </conditionalFormatting>
  <conditionalFormatting sqref="J265:K265">
    <cfRule type="cellIs" dxfId="124" priority="200" stopIfTrue="1" operator="lessThan">
      <formula>0</formula>
    </cfRule>
  </conditionalFormatting>
  <conditionalFormatting sqref="J309:K309">
    <cfRule type="cellIs" dxfId="123" priority="199" stopIfTrue="1" operator="lessThan">
      <formula>0</formula>
    </cfRule>
  </conditionalFormatting>
  <conditionalFormatting sqref="J313:K313">
    <cfRule type="cellIs" dxfId="122" priority="198" stopIfTrue="1" operator="lessThan">
      <formula>0</formula>
    </cfRule>
  </conditionalFormatting>
  <conditionalFormatting sqref="J315:K315 J318:K318">
    <cfRule type="cellIs" dxfId="121" priority="197" stopIfTrue="1" operator="lessThan">
      <formula>0</formula>
    </cfRule>
  </conditionalFormatting>
  <conditionalFormatting sqref="J323:K323">
    <cfRule type="cellIs" dxfId="120" priority="196" stopIfTrue="1" operator="lessThan">
      <formula>0</formula>
    </cfRule>
  </conditionalFormatting>
  <conditionalFormatting sqref="J328:K328">
    <cfRule type="cellIs" dxfId="119" priority="195" stopIfTrue="1" operator="lessThan">
      <formula>0</formula>
    </cfRule>
  </conditionalFormatting>
  <conditionalFormatting sqref="J332:K332">
    <cfRule type="cellIs" dxfId="118" priority="194" stopIfTrue="1" operator="lessThan">
      <formula>0</formula>
    </cfRule>
  </conditionalFormatting>
  <conditionalFormatting sqref="J333:K333">
    <cfRule type="cellIs" dxfId="117" priority="193" stopIfTrue="1" operator="lessThan">
      <formula>0</formula>
    </cfRule>
  </conditionalFormatting>
  <conditionalFormatting sqref="J377:K377">
    <cfRule type="cellIs" dxfId="116" priority="192" stopIfTrue="1" operator="lessThan">
      <formula>0</formula>
    </cfRule>
  </conditionalFormatting>
  <conditionalFormatting sqref="J381:K381">
    <cfRule type="cellIs" dxfId="115" priority="191" stopIfTrue="1" operator="lessThan">
      <formula>0</formula>
    </cfRule>
  </conditionalFormatting>
  <conditionalFormatting sqref="J383:K383">
    <cfRule type="cellIs" dxfId="114" priority="190" stopIfTrue="1" operator="lessThan">
      <formula>0</formula>
    </cfRule>
  </conditionalFormatting>
  <conditionalFormatting sqref="J386:K386">
    <cfRule type="cellIs" dxfId="113" priority="189" stopIfTrue="1" operator="lessThan">
      <formula>0</formula>
    </cfRule>
  </conditionalFormatting>
  <conditionalFormatting sqref="J391:K391">
    <cfRule type="cellIs" dxfId="112" priority="188" stopIfTrue="1" operator="lessThan">
      <formula>0</formula>
    </cfRule>
  </conditionalFormatting>
  <conditionalFormatting sqref="J396:K396">
    <cfRule type="cellIs" dxfId="111" priority="187" stopIfTrue="1" operator="lessThan">
      <formula>0</formula>
    </cfRule>
  </conditionalFormatting>
  <conditionalFormatting sqref="J400:K400">
    <cfRule type="cellIs" dxfId="110" priority="186" stopIfTrue="1" operator="lessThan">
      <formula>0</formula>
    </cfRule>
  </conditionalFormatting>
  <conditionalFormatting sqref="J401:K401">
    <cfRule type="cellIs" dxfId="109" priority="185" stopIfTrue="1" operator="lessThan">
      <formula>0</formula>
    </cfRule>
  </conditionalFormatting>
  <conditionalFormatting sqref="J445:K445">
    <cfRule type="cellIs" dxfId="108" priority="184" stopIfTrue="1" operator="lessThan">
      <formula>0</formula>
    </cfRule>
  </conditionalFormatting>
  <conditionalFormatting sqref="J449:K449">
    <cfRule type="cellIs" dxfId="107" priority="183" stopIfTrue="1" operator="lessThan">
      <formula>0</formula>
    </cfRule>
  </conditionalFormatting>
  <conditionalFormatting sqref="J451:K451">
    <cfRule type="cellIs" dxfId="106" priority="182" stopIfTrue="1" operator="lessThan">
      <formula>0</formula>
    </cfRule>
  </conditionalFormatting>
  <conditionalFormatting sqref="J454:K454">
    <cfRule type="cellIs" dxfId="105" priority="181" stopIfTrue="1" operator="lessThan">
      <formula>0</formula>
    </cfRule>
  </conditionalFormatting>
  <conditionalFormatting sqref="J459:K459">
    <cfRule type="cellIs" dxfId="104" priority="180" stopIfTrue="1" operator="lessThan">
      <formula>0</formula>
    </cfRule>
  </conditionalFormatting>
  <conditionalFormatting sqref="J464:K464">
    <cfRule type="cellIs" dxfId="103" priority="179" stopIfTrue="1" operator="lessThan">
      <formula>0</formula>
    </cfRule>
  </conditionalFormatting>
  <conditionalFormatting sqref="J468:K468">
    <cfRule type="cellIs" dxfId="102" priority="178" stopIfTrue="1" operator="lessThan">
      <formula>0</formula>
    </cfRule>
  </conditionalFormatting>
  <conditionalFormatting sqref="J469:K469">
    <cfRule type="cellIs" dxfId="101" priority="177" stopIfTrue="1" operator="lessThan">
      <formula>0</formula>
    </cfRule>
  </conditionalFormatting>
  <conditionalFormatting sqref="J512:K512">
    <cfRule type="cellIs" dxfId="100" priority="176" stopIfTrue="1" operator="lessThan">
      <formula>0</formula>
    </cfRule>
  </conditionalFormatting>
  <conditionalFormatting sqref="J516:K516">
    <cfRule type="cellIs" dxfId="99" priority="175" stopIfTrue="1" operator="lessThan">
      <formula>0</formula>
    </cfRule>
  </conditionalFormatting>
  <conditionalFormatting sqref="J518:K518">
    <cfRule type="cellIs" dxfId="98" priority="174" stopIfTrue="1" operator="lessThan">
      <formula>0</formula>
    </cfRule>
  </conditionalFormatting>
  <conditionalFormatting sqref="J521:K521">
    <cfRule type="cellIs" dxfId="97" priority="173" stopIfTrue="1" operator="lessThan">
      <formula>0</formula>
    </cfRule>
  </conditionalFormatting>
  <conditionalFormatting sqref="J526:K526">
    <cfRule type="cellIs" dxfId="96" priority="172" stopIfTrue="1" operator="lessThan">
      <formula>0</formula>
    </cfRule>
  </conditionalFormatting>
  <conditionalFormatting sqref="J531:K531">
    <cfRule type="cellIs" dxfId="95" priority="171" stopIfTrue="1" operator="lessThan">
      <formula>0</formula>
    </cfRule>
  </conditionalFormatting>
  <conditionalFormatting sqref="J535:K535">
    <cfRule type="cellIs" dxfId="94" priority="170" stopIfTrue="1" operator="lessThan">
      <formula>0</formula>
    </cfRule>
  </conditionalFormatting>
  <conditionalFormatting sqref="J536:K536">
    <cfRule type="cellIs" dxfId="93" priority="169" stopIfTrue="1" operator="lessThan">
      <formula>0</formula>
    </cfRule>
  </conditionalFormatting>
  <conditionalFormatting sqref="J580:K580">
    <cfRule type="cellIs" dxfId="92" priority="168" stopIfTrue="1" operator="lessThan">
      <formula>0</formula>
    </cfRule>
  </conditionalFormatting>
  <conditionalFormatting sqref="J584:K584">
    <cfRule type="cellIs" dxfId="91" priority="167" stopIfTrue="1" operator="lessThan">
      <formula>0</formula>
    </cfRule>
  </conditionalFormatting>
  <conditionalFormatting sqref="J586:K586">
    <cfRule type="cellIs" dxfId="90" priority="166" stopIfTrue="1" operator="lessThan">
      <formula>0</formula>
    </cfRule>
  </conditionalFormatting>
  <conditionalFormatting sqref="J589:K589">
    <cfRule type="cellIs" dxfId="89" priority="165" stopIfTrue="1" operator="lessThan">
      <formula>0</formula>
    </cfRule>
  </conditionalFormatting>
  <conditionalFormatting sqref="J594:K594">
    <cfRule type="cellIs" dxfId="88" priority="164" stopIfTrue="1" operator="lessThan">
      <formula>0</formula>
    </cfRule>
  </conditionalFormatting>
  <conditionalFormatting sqref="J599:K599">
    <cfRule type="cellIs" dxfId="87" priority="163" stopIfTrue="1" operator="lessThan">
      <formula>0</formula>
    </cfRule>
  </conditionalFormatting>
  <conditionalFormatting sqref="J603:K603">
    <cfRule type="cellIs" dxfId="86" priority="162" stopIfTrue="1" operator="lessThan">
      <formula>0</formula>
    </cfRule>
  </conditionalFormatting>
  <conditionalFormatting sqref="J604:K604">
    <cfRule type="cellIs" dxfId="85" priority="161" stopIfTrue="1" operator="lessThan">
      <formula>0</formula>
    </cfRule>
  </conditionalFormatting>
  <conditionalFormatting sqref="J558:K558">
    <cfRule type="cellIs" dxfId="84" priority="129" stopIfTrue="1" operator="lessThan">
      <formula>0</formula>
    </cfRule>
  </conditionalFormatting>
  <conditionalFormatting sqref="J423:K423">
    <cfRule type="cellIs" dxfId="83" priority="128" stopIfTrue="1" operator="lessThan">
      <formula>0</formula>
    </cfRule>
  </conditionalFormatting>
  <conditionalFormatting sqref="J587:K587">
    <cfRule type="cellIs" dxfId="82" priority="127" stopIfTrue="1" operator="lessThan">
      <formula>0</formula>
    </cfRule>
  </conditionalFormatting>
  <conditionalFormatting sqref="J519:K519">
    <cfRule type="cellIs" dxfId="81" priority="126" stopIfTrue="1" operator="lessThan">
      <formula>0</formula>
    </cfRule>
  </conditionalFormatting>
  <conditionalFormatting sqref="J452:K452">
    <cfRule type="cellIs" dxfId="80" priority="125" stopIfTrue="1" operator="lessThan">
      <formula>0</formula>
    </cfRule>
  </conditionalFormatting>
  <conditionalFormatting sqref="J384:K384">
    <cfRule type="cellIs" dxfId="79" priority="124" stopIfTrue="1" operator="lessThan">
      <formula>0</formula>
    </cfRule>
  </conditionalFormatting>
  <conditionalFormatting sqref="J316:K316">
    <cfRule type="cellIs" dxfId="78" priority="123" stopIfTrue="1" operator="lessThan">
      <formula>0</formula>
    </cfRule>
  </conditionalFormatting>
  <conditionalFormatting sqref="J248:K248">
    <cfRule type="cellIs" dxfId="77" priority="122" stopIfTrue="1" operator="lessThan">
      <formula>0</formula>
    </cfRule>
  </conditionalFormatting>
  <conditionalFormatting sqref="J180:K180">
    <cfRule type="cellIs" dxfId="76" priority="121" stopIfTrue="1" operator="lessThan">
      <formula>0</formula>
    </cfRule>
  </conditionalFormatting>
  <conditionalFormatting sqref="J112:K112">
    <cfRule type="cellIs" dxfId="75" priority="120" stopIfTrue="1" operator="lessThan">
      <formula>0</formula>
    </cfRule>
  </conditionalFormatting>
  <conditionalFormatting sqref="J218:K218">
    <cfRule type="cellIs" dxfId="74" priority="113" stopIfTrue="1" operator="lessThan">
      <formula>0</formula>
    </cfRule>
  </conditionalFormatting>
  <conditionalFormatting sqref="J557:K557">
    <cfRule type="cellIs" dxfId="73" priority="118" stopIfTrue="1" operator="lessThan">
      <formula>0</formula>
    </cfRule>
  </conditionalFormatting>
  <conditionalFormatting sqref="J489:K489">
    <cfRule type="cellIs" dxfId="72" priority="117" stopIfTrue="1" operator="lessThan">
      <formula>0</formula>
    </cfRule>
  </conditionalFormatting>
  <conditionalFormatting sqref="J422:K422">
    <cfRule type="cellIs" dxfId="71" priority="116" stopIfTrue="1" operator="lessThan">
      <formula>0</formula>
    </cfRule>
  </conditionalFormatting>
  <conditionalFormatting sqref="J354:K355">
    <cfRule type="cellIs" dxfId="70" priority="115" stopIfTrue="1" operator="lessThan">
      <formula>0</formula>
    </cfRule>
  </conditionalFormatting>
  <conditionalFormatting sqref="J286:K286">
    <cfRule type="cellIs" dxfId="69" priority="114" stopIfTrue="1" operator="lessThan">
      <formula>0</formula>
    </cfRule>
  </conditionalFormatting>
  <conditionalFormatting sqref="J150:K150">
    <cfRule type="cellIs" dxfId="68" priority="112" stopIfTrue="1" operator="lessThan">
      <formula>0</formula>
    </cfRule>
  </conditionalFormatting>
  <conditionalFormatting sqref="J82:K82">
    <cfRule type="cellIs" dxfId="67" priority="111" stopIfTrue="1" operator="lessThan">
      <formula>0</formula>
    </cfRule>
  </conditionalFormatting>
  <conditionalFormatting sqref="J552:K552">
    <cfRule type="cellIs" dxfId="66" priority="86" stopIfTrue="1" operator="lessThan">
      <formula>0</formula>
    </cfRule>
  </conditionalFormatting>
  <conditionalFormatting sqref="J466:K466">
    <cfRule type="cellIs" dxfId="65" priority="106" stopIfTrue="1" operator="lessThan">
      <formula>0</formula>
    </cfRule>
  </conditionalFormatting>
  <conditionalFormatting sqref="J601:K601">
    <cfRule type="cellIs" dxfId="64" priority="108" stopIfTrue="1" operator="lessThan">
      <formula>0</formula>
    </cfRule>
  </conditionalFormatting>
  <conditionalFormatting sqref="J533:K533">
    <cfRule type="cellIs" dxfId="63" priority="107" stopIfTrue="1" operator="lessThan">
      <formula>0</formula>
    </cfRule>
  </conditionalFormatting>
  <conditionalFormatting sqref="J398:K398">
    <cfRule type="cellIs" dxfId="62" priority="105" stopIfTrue="1" operator="lessThan">
      <formula>0</formula>
    </cfRule>
  </conditionalFormatting>
  <conditionalFormatting sqref="J330:K330">
    <cfRule type="cellIs" dxfId="61" priority="104" stopIfTrue="1" operator="lessThan">
      <formula>0</formula>
    </cfRule>
  </conditionalFormatting>
  <conditionalFormatting sqref="J262:K262">
    <cfRule type="cellIs" dxfId="60" priority="103" stopIfTrue="1" operator="lessThan">
      <formula>0</formula>
    </cfRule>
  </conditionalFormatting>
  <conditionalFormatting sqref="J194:K194">
    <cfRule type="cellIs" dxfId="59" priority="102" stopIfTrue="1" operator="lessThan">
      <formula>0</formula>
    </cfRule>
  </conditionalFormatting>
  <conditionalFormatting sqref="J126:K126">
    <cfRule type="cellIs" dxfId="58" priority="101" stopIfTrue="1" operator="lessThan">
      <formula>0</formula>
    </cfRule>
  </conditionalFormatting>
  <conditionalFormatting sqref="J484:K484">
    <cfRule type="cellIs" dxfId="57" priority="85" stopIfTrue="1" operator="lessThan">
      <formula>0</formula>
    </cfRule>
  </conditionalFormatting>
  <conditionalFormatting sqref="J417:K417">
    <cfRule type="cellIs" dxfId="56" priority="84" stopIfTrue="1" operator="lessThan">
      <formula>0</formula>
    </cfRule>
  </conditionalFormatting>
  <conditionalFormatting sqref="J349:K349">
    <cfRule type="cellIs" dxfId="55" priority="83" stopIfTrue="1" operator="lessThan">
      <formula>0</formula>
    </cfRule>
  </conditionalFormatting>
  <conditionalFormatting sqref="J281:K281">
    <cfRule type="cellIs" dxfId="54" priority="82" stopIfTrue="1" operator="lessThan">
      <formula>0</formula>
    </cfRule>
  </conditionalFormatting>
  <conditionalFormatting sqref="J213:K213">
    <cfRule type="cellIs" dxfId="53" priority="81" stopIfTrue="1" operator="lessThan">
      <formula>0</formula>
    </cfRule>
  </conditionalFormatting>
  <conditionalFormatting sqref="J145:K145">
    <cfRule type="cellIs" dxfId="52" priority="80" stopIfTrue="1" operator="lessThan">
      <formula>0</formula>
    </cfRule>
  </conditionalFormatting>
  <conditionalFormatting sqref="J77:K77">
    <cfRule type="cellIs" dxfId="51" priority="79" stopIfTrue="1" operator="lessThan">
      <formula>0</formula>
    </cfRule>
  </conditionalFormatting>
  <conditionalFormatting sqref="J303:K306">
    <cfRule type="cellIs" dxfId="50" priority="76" stopIfTrue="1" operator="lessThan">
      <formula>0</formula>
    </cfRule>
  </conditionalFormatting>
  <conditionalFormatting sqref="J302:K302">
    <cfRule type="cellIs" dxfId="49" priority="77" stopIfTrue="1" operator="lessThan">
      <formula>0</formula>
    </cfRule>
  </conditionalFormatting>
  <conditionalFormatting sqref="J619:K622 J628:K633 J635:K639 J641:K645 J650:K650">
    <cfRule type="cellIs" dxfId="48" priority="72" stopIfTrue="1" operator="lessThan">
      <formula>0</formula>
    </cfRule>
  </conditionalFormatting>
  <conditionalFormatting sqref="J613 J615:J616">
    <cfRule type="cellIs" dxfId="47" priority="74" stopIfTrue="1" operator="lessThan">
      <formula>0</formula>
    </cfRule>
  </conditionalFormatting>
  <conditionalFormatting sqref="K613 K615:K616">
    <cfRule type="cellIs" dxfId="46" priority="73" stopIfTrue="1" operator="lessThan">
      <formula>0</formula>
    </cfRule>
  </conditionalFormatting>
  <conditionalFormatting sqref="J673">
    <cfRule type="cellIs" dxfId="45" priority="71" stopIfTrue="1" operator="lessThan">
      <formula>0</formula>
    </cfRule>
  </conditionalFormatting>
  <conditionalFormatting sqref="K673">
    <cfRule type="cellIs" dxfId="44" priority="70" stopIfTrue="1" operator="lessThan">
      <formula>0</formula>
    </cfRule>
  </conditionalFormatting>
  <conditionalFormatting sqref="J614">
    <cfRule type="cellIs" dxfId="43" priority="68" stopIfTrue="1" operator="lessThan">
      <formula>0</formula>
    </cfRule>
  </conditionalFormatting>
  <conditionalFormatting sqref="K614">
    <cfRule type="cellIs" dxfId="42" priority="67" stopIfTrue="1" operator="lessThan">
      <formula>0</formula>
    </cfRule>
  </conditionalFormatting>
  <conditionalFormatting sqref="J30:K34">
    <cfRule type="cellIs" dxfId="41" priority="49" stopIfTrue="1" operator="lessThan">
      <formula>0</formula>
    </cfRule>
  </conditionalFormatting>
  <conditionalFormatting sqref="J17:K22">
    <cfRule type="cellIs" dxfId="40" priority="51" stopIfTrue="1" operator="lessThan">
      <formula>0</formula>
    </cfRule>
  </conditionalFormatting>
  <conditionalFormatting sqref="J39:K39">
    <cfRule type="cellIs" dxfId="39" priority="47" stopIfTrue="1" operator="lessThan">
      <formula>0</formula>
    </cfRule>
  </conditionalFormatting>
  <conditionalFormatting sqref="J13:K15">
    <cfRule type="cellIs" dxfId="38" priority="52" stopIfTrue="1" operator="lessThan">
      <formula>0</formula>
    </cfRule>
  </conditionalFormatting>
  <conditionalFormatting sqref="J43:K46">
    <cfRule type="cellIs" dxfId="37" priority="45" stopIfTrue="1" operator="lessThan">
      <formula>0</formula>
    </cfRule>
  </conditionalFormatting>
  <conditionalFormatting sqref="J8:K11">
    <cfRule type="cellIs" dxfId="36" priority="53" stopIfTrue="1" operator="lessThan">
      <formula>0</formula>
    </cfRule>
  </conditionalFormatting>
  <conditionalFormatting sqref="J63:K65">
    <cfRule type="cellIs" dxfId="35" priority="40" stopIfTrue="1" operator="lessThan">
      <formula>0</formula>
    </cfRule>
  </conditionalFormatting>
  <conditionalFormatting sqref="J24:K28">
    <cfRule type="cellIs" dxfId="34" priority="50" stopIfTrue="1" operator="lessThan">
      <formula>0</formula>
    </cfRule>
  </conditionalFormatting>
  <conditionalFormatting sqref="J36:K37">
    <cfRule type="cellIs" dxfId="33" priority="48" stopIfTrue="1" operator="lessThan">
      <formula>0</formula>
    </cfRule>
  </conditionalFormatting>
  <conditionalFormatting sqref="J41:K41">
    <cfRule type="cellIs" dxfId="32" priority="46" stopIfTrue="1" operator="lessThan">
      <formula>0</formula>
    </cfRule>
  </conditionalFormatting>
  <conditionalFormatting sqref="J48:K51">
    <cfRule type="cellIs" dxfId="31" priority="44" stopIfTrue="1" operator="lessThan">
      <formula>0</formula>
    </cfRule>
  </conditionalFormatting>
  <conditionalFormatting sqref="J53:K54 J56:K56">
    <cfRule type="cellIs" dxfId="30" priority="43" stopIfTrue="1" operator="lessThan">
      <formula>0</formula>
    </cfRule>
  </conditionalFormatting>
  <conditionalFormatting sqref="J58:K58">
    <cfRule type="cellIs" dxfId="29" priority="42" stopIfTrue="1" operator="lessThan">
      <formula>0</formula>
    </cfRule>
  </conditionalFormatting>
  <conditionalFormatting sqref="J60:K61">
    <cfRule type="cellIs" dxfId="28" priority="41" stopIfTrue="1" operator="lessThan">
      <formula>0</formula>
    </cfRule>
  </conditionalFormatting>
  <conditionalFormatting sqref="J624:K626">
    <cfRule type="cellIs" dxfId="27" priority="39" stopIfTrue="1" operator="lessThan">
      <formula>0</formula>
    </cfRule>
  </conditionalFormatting>
  <conditionalFormatting sqref="J647:K648">
    <cfRule type="cellIs" dxfId="26" priority="38" stopIfTrue="1" operator="lessThan">
      <formula>0</formula>
    </cfRule>
  </conditionalFormatting>
  <conditionalFormatting sqref="J652:K652">
    <cfRule type="cellIs" dxfId="25" priority="37" stopIfTrue="1" operator="lessThan">
      <formula>0</formula>
    </cfRule>
  </conditionalFormatting>
  <conditionalFormatting sqref="J654:K655 J657:K657">
    <cfRule type="cellIs" dxfId="24" priority="36" stopIfTrue="1" operator="lessThan">
      <formula>0</formula>
    </cfRule>
  </conditionalFormatting>
  <conditionalFormatting sqref="J659:K662">
    <cfRule type="cellIs" dxfId="23" priority="35" stopIfTrue="1" operator="lessThan">
      <formula>0</formula>
    </cfRule>
  </conditionalFormatting>
  <conditionalFormatting sqref="J664:K665 J667:K667">
    <cfRule type="cellIs" dxfId="22" priority="34" stopIfTrue="1" operator="lessThan">
      <formula>0</formula>
    </cfRule>
  </conditionalFormatting>
  <conditionalFormatting sqref="J669:K669">
    <cfRule type="cellIs" dxfId="21" priority="33" stopIfTrue="1" operator="lessThan">
      <formula>0</formula>
    </cfRule>
  </conditionalFormatting>
  <conditionalFormatting sqref="J671:K672">
    <cfRule type="cellIs" dxfId="20" priority="32" stopIfTrue="1" operator="lessThan">
      <formula>0</formula>
    </cfRule>
  </conditionalFormatting>
  <conditionalFormatting sqref="J674:K676">
    <cfRule type="cellIs" dxfId="19" priority="31" stopIfTrue="1" operator="lessThan">
      <formula>0</formula>
    </cfRule>
  </conditionalFormatting>
  <conditionalFormatting sqref="J113:K113">
    <cfRule type="cellIs" dxfId="18" priority="18" stopIfTrue="1" operator="lessThan">
      <formula>0</formula>
    </cfRule>
  </conditionalFormatting>
  <conditionalFormatting sqref="J181:K181">
    <cfRule type="cellIs" dxfId="17" priority="21" stopIfTrue="1" operator="lessThan">
      <formula>0</formula>
    </cfRule>
  </conditionalFormatting>
  <conditionalFormatting sqref="J588:K588">
    <cfRule type="cellIs" dxfId="16" priority="12" stopIfTrue="1" operator="lessThan">
      <formula>0</formula>
    </cfRule>
  </conditionalFormatting>
  <conditionalFormatting sqref="J656:K656">
    <cfRule type="cellIs" dxfId="15" priority="11" stopIfTrue="1" operator="lessThan">
      <formula>0</formula>
    </cfRule>
  </conditionalFormatting>
  <conditionalFormatting sqref="J249:K249">
    <cfRule type="cellIs" dxfId="14" priority="17" stopIfTrue="1" operator="lessThan">
      <formula>0</formula>
    </cfRule>
  </conditionalFormatting>
  <conditionalFormatting sqref="J317:K317">
    <cfRule type="cellIs" dxfId="13" priority="16" stopIfTrue="1" operator="lessThan">
      <formula>0</formula>
    </cfRule>
  </conditionalFormatting>
  <conditionalFormatting sqref="J385:K385">
    <cfRule type="cellIs" dxfId="12" priority="15" stopIfTrue="1" operator="lessThan">
      <formula>0</formula>
    </cfRule>
  </conditionalFormatting>
  <conditionalFormatting sqref="J453:K453">
    <cfRule type="cellIs" dxfId="11" priority="14" stopIfTrue="1" operator="lessThan">
      <formula>0</formula>
    </cfRule>
  </conditionalFormatting>
  <conditionalFormatting sqref="J520:K520">
    <cfRule type="cellIs" dxfId="10" priority="13" stopIfTrue="1" operator="lessThan">
      <formula>0</formula>
    </cfRule>
  </conditionalFormatting>
  <conditionalFormatting sqref="J123:K123">
    <cfRule type="cellIs" dxfId="9" priority="10" stopIfTrue="1" operator="lessThan">
      <formula>0</formula>
    </cfRule>
  </conditionalFormatting>
  <conditionalFormatting sqref="J55:K55">
    <cfRule type="cellIs" dxfId="8" priority="9" stopIfTrue="1" operator="lessThan">
      <formula>0</formula>
    </cfRule>
  </conditionalFormatting>
  <conditionalFormatting sqref="J666:K666">
    <cfRule type="cellIs" dxfId="7" priority="8" stopIfTrue="1" operator="lessThan">
      <formula>0</formula>
    </cfRule>
  </conditionalFormatting>
  <conditionalFormatting sqref="J598:K598">
    <cfRule type="cellIs" dxfId="6" priority="7" stopIfTrue="1" operator="lessThan">
      <formula>0</formula>
    </cfRule>
  </conditionalFormatting>
  <conditionalFormatting sqref="J530:K530">
    <cfRule type="cellIs" dxfId="5" priority="6" stopIfTrue="1" operator="lessThan">
      <formula>0</formula>
    </cfRule>
  </conditionalFormatting>
  <conditionalFormatting sqref="J463:K463">
    <cfRule type="cellIs" dxfId="4" priority="5" stopIfTrue="1" operator="lessThan">
      <formula>0</formula>
    </cfRule>
  </conditionalFormatting>
  <conditionalFormatting sqref="J395:K395">
    <cfRule type="cellIs" dxfId="3" priority="4" stopIfTrue="1" operator="lessThan">
      <formula>0</formula>
    </cfRule>
  </conditionalFormatting>
  <conditionalFormatting sqref="J327:K327">
    <cfRule type="cellIs" dxfId="2" priority="3" stopIfTrue="1" operator="lessThan">
      <formula>0</formula>
    </cfRule>
  </conditionalFormatting>
  <conditionalFormatting sqref="J259:K259">
    <cfRule type="cellIs" dxfId="1" priority="2" stopIfTrue="1" operator="lessThan">
      <formula>0</formula>
    </cfRule>
  </conditionalFormatting>
  <conditionalFormatting sqref="J191:K191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43" orientation="landscape" r:id="rId1"/>
  <rowBreaks count="1" manualBreakCount="1">
    <brk id="5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zoomScale="91" zoomScaleNormal="100" zoomScaleSheetLayoutView="91" workbookViewId="0">
      <selection activeCell="G4" sqref="G4"/>
    </sheetView>
  </sheetViews>
  <sheetFormatPr defaultRowHeight="12.75" x14ac:dyDescent="0.2"/>
  <cols>
    <col min="1" max="1" width="28.28515625" bestFit="1" customWidth="1"/>
    <col min="2" max="2" width="20.85546875" bestFit="1" customWidth="1"/>
    <col min="3" max="3" width="25" customWidth="1"/>
    <col min="4" max="4" width="18.28515625" bestFit="1" customWidth="1"/>
    <col min="5" max="5" width="12.140625" bestFit="1" customWidth="1"/>
    <col min="6" max="6" width="11.28515625" bestFit="1" customWidth="1"/>
  </cols>
  <sheetData>
    <row r="1" spans="1:6" ht="21" thickBot="1" x14ac:dyDescent="0.35">
      <c r="A1" s="278" t="e">
        <f>#REF!</f>
        <v>#REF!</v>
      </c>
      <c r="B1" s="279"/>
      <c r="C1" s="279"/>
      <c r="D1" s="280"/>
    </row>
    <row r="2" spans="1:6" ht="45.75" customHeight="1" x14ac:dyDescent="0.2">
      <c r="A2" s="170"/>
      <c r="B2" s="185" t="s">
        <v>109</v>
      </c>
      <c r="C2" s="185" t="s">
        <v>108</v>
      </c>
      <c r="D2" s="184" t="s">
        <v>95</v>
      </c>
    </row>
    <row r="3" spans="1:6" ht="15" x14ac:dyDescent="0.2">
      <c r="A3" s="169"/>
      <c r="B3" s="171" t="s">
        <v>96</v>
      </c>
      <c r="C3" s="171" t="s">
        <v>96</v>
      </c>
      <c r="D3" s="172" t="s">
        <v>96</v>
      </c>
    </row>
    <row r="4" spans="1:6" ht="15.75" thickBot="1" x14ac:dyDescent="0.25">
      <c r="A4" s="173" t="s">
        <v>97</v>
      </c>
      <c r="B4" s="174" t="s">
        <v>98</v>
      </c>
      <c r="C4" s="174" t="s">
        <v>99</v>
      </c>
      <c r="D4" s="175" t="s">
        <v>100</v>
      </c>
    </row>
    <row r="5" spans="1:6" ht="21" customHeight="1" thickBot="1" x14ac:dyDescent="0.3">
      <c r="A5" s="187" t="s">
        <v>101</v>
      </c>
      <c r="B5" s="210">
        <v>1170</v>
      </c>
      <c r="C5" s="176" t="e">
        <f>#REF!*-1</f>
        <v>#REF!</v>
      </c>
      <c r="D5" s="177" t="e">
        <f>B5-C5</f>
        <v>#REF!</v>
      </c>
    </row>
    <row r="6" spans="1:6" ht="35.25" customHeight="1" thickBot="1" x14ac:dyDescent="0.3">
      <c r="A6" s="178" t="s">
        <v>102</v>
      </c>
      <c r="B6" s="179">
        <f>SUM(B7:B11)</f>
        <v>22295710.280000001</v>
      </c>
      <c r="C6" s="179" t="e">
        <f>SUM(C7:C11)</f>
        <v>#REF!</v>
      </c>
      <c r="D6" s="180" t="e">
        <f>SUM(D7:D11)</f>
        <v>#REF!</v>
      </c>
    </row>
    <row r="7" spans="1:6" ht="21" customHeight="1" thickBot="1" x14ac:dyDescent="0.25">
      <c r="A7" s="70" t="s">
        <v>110</v>
      </c>
      <c r="B7" s="236">
        <v>7050558.2800000003</v>
      </c>
      <c r="C7" s="50" t="e">
        <f>#REF!</f>
        <v>#REF!</v>
      </c>
      <c r="D7" s="51" t="e">
        <f t="shared" ref="D7:D18" si="0">B7-C7</f>
        <v>#REF!</v>
      </c>
    </row>
    <row r="8" spans="1:6" ht="21" customHeight="1" thickBot="1" x14ac:dyDescent="0.25">
      <c r="A8" s="70" t="s">
        <v>111</v>
      </c>
      <c r="B8" s="232">
        <v>2757406.16</v>
      </c>
      <c r="C8" s="50" t="e">
        <f>#REF!-C14-C15-C16-C17-C18-C19</f>
        <v>#REF!</v>
      </c>
      <c r="D8" s="51" t="e">
        <f t="shared" si="0"/>
        <v>#REF!</v>
      </c>
      <c r="F8" s="239"/>
    </row>
    <row r="9" spans="1:6" ht="21" customHeight="1" thickBot="1" x14ac:dyDescent="0.25">
      <c r="A9" s="70" t="s">
        <v>112</v>
      </c>
      <c r="B9" s="232">
        <v>167745.84</v>
      </c>
      <c r="C9" s="50" t="e">
        <f>#REF!</f>
        <v>#REF!</v>
      </c>
      <c r="D9" s="51" t="e">
        <f t="shared" si="0"/>
        <v>#REF!</v>
      </c>
      <c r="F9" s="239"/>
    </row>
    <row r="10" spans="1:6" ht="21" customHeight="1" thickBot="1" x14ac:dyDescent="0.25">
      <c r="A10" s="70" t="s">
        <v>113</v>
      </c>
      <c r="B10" s="233">
        <v>0</v>
      </c>
      <c r="C10" s="50">
        <v>0</v>
      </c>
      <c r="D10" s="51">
        <f t="shared" si="0"/>
        <v>0</v>
      </c>
      <c r="F10" s="239"/>
    </row>
    <row r="11" spans="1:6" ht="21" customHeight="1" thickBot="1" x14ac:dyDescent="0.25">
      <c r="A11" s="186" t="s">
        <v>114</v>
      </c>
      <c r="B11" s="232">
        <v>12320000</v>
      </c>
      <c r="C11" s="73" t="e">
        <f>#REF!</f>
        <v>#REF!</v>
      </c>
      <c r="D11" s="181" t="e">
        <f t="shared" si="0"/>
        <v>#REF!</v>
      </c>
      <c r="F11" s="239"/>
    </row>
    <row r="12" spans="1:6" ht="37.5" customHeight="1" thickBot="1" x14ac:dyDescent="0.3">
      <c r="A12" s="69" t="s">
        <v>103</v>
      </c>
      <c r="B12" s="237">
        <v>0</v>
      </c>
      <c r="C12" s="182"/>
      <c r="D12" s="183">
        <f t="shared" si="0"/>
        <v>0</v>
      </c>
      <c r="F12" s="239"/>
    </row>
    <row r="13" spans="1:6" ht="21" customHeight="1" thickBot="1" x14ac:dyDescent="0.3">
      <c r="A13" s="68" t="s">
        <v>104</v>
      </c>
      <c r="B13" s="234">
        <v>98.35</v>
      </c>
      <c r="C13" s="50"/>
      <c r="D13" s="51">
        <f t="shared" si="0"/>
        <v>98.35</v>
      </c>
      <c r="F13" s="239"/>
    </row>
    <row r="14" spans="1:6" ht="21" customHeight="1" thickBot="1" x14ac:dyDescent="0.3">
      <c r="A14" s="68" t="s">
        <v>105</v>
      </c>
      <c r="B14" s="235">
        <v>0</v>
      </c>
      <c r="C14" s="50" t="e">
        <f>#REF!</f>
        <v>#REF!</v>
      </c>
      <c r="D14" s="51" t="e">
        <f t="shared" si="0"/>
        <v>#REF!</v>
      </c>
      <c r="F14" s="239"/>
    </row>
    <row r="15" spans="1:6" ht="21" customHeight="1" thickBot="1" x14ac:dyDescent="0.3">
      <c r="A15" s="68" t="s">
        <v>106</v>
      </c>
      <c r="B15" s="235">
        <v>106147.45</v>
      </c>
      <c r="C15" s="50" t="e">
        <f>#REF!</f>
        <v>#REF!</v>
      </c>
      <c r="D15" s="51" t="e">
        <f t="shared" si="0"/>
        <v>#REF!</v>
      </c>
      <c r="F15" s="239"/>
    </row>
    <row r="16" spans="1:6" s="198" customFormat="1" ht="21" customHeight="1" thickBot="1" x14ac:dyDescent="0.3">
      <c r="A16" s="68" t="s">
        <v>134</v>
      </c>
      <c r="B16" s="235">
        <v>0</v>
      </c>
      <c r="C16" s="52" t="e">
        <f>#REF!</f>
        <v>#REF!</v>
      </c>
      <c r="D16" s="51" t="e">
        <f t="shared" si="0"/>
        <v>#REF!</v>
      </c>
      <c r="F16" s="239"/>
    </row>
    <row r="17" spans="1:6" s="208" customFormat="1" ht="21" customHeight="1" thickBot="1" x14ac:dyDescent="0.3">
      <c r="A17" s="68" t="s">
        <v>182</v>
      </c>
      <c r="B17" s="235"/>
      <c r="C17" s="52" t="e">
        <f>#REF!</f>
        <v>#REF!</v>
      </c>
      <c r="D17" s="53" t="e">
        <f t="shared" si="0"/>
        <v>#REF!</v>
      </c>
      <c r="F17" s="239"/>
    </row>
    <row r="18" spans="1:6" ht="21" customHeight="1" thickBot="1" x14ac:dyDescent="0.3">
      <c r="A18" s="130" t="s">
        <v>107</v>
      </c>
      <c r="B18" s="238">
        <v>0</v>
      </c>
      <c r="C18" s="73" t="e">
        <f>#REF!</f>
        <v>#REF!</v>
      </c>
      <c r="D18" s="181" t="e">
        <f t="shared" si="0"/>
        <v>#REF!</v>
      </c>
      <c r="F18" s="239"/>
    </row>
    <row r="19" spans="1:6" ht="16.5" thickBot="1" x14ac:dyDescent="0.3">
      <c r="A19" s="130" t="s">
        <v>191</v>
      </c>
      <c r="B19" s="235">
        <v>0</v>
      </c>
      <c r="C19" s="73" t="e">
        <f>#REF!</f>
        <v>#REF!</v>
      </c>
      <c r="D19" s="181" t="e">
        <f>B19-C19</f>
        <v>#REF!</v>
      </c>
      <c r="F19" s="239"/>
    </row>
    <row r="20" spans="1:6" ht="30.75" customHeight="1" x14ac:dyDescent="0.25">
      <c r="A20" s="37" t="s">
        <v>136</v>
      </c>
    </row>
  </sheetData>
  <mergeCells count="1">
    <mergeCell ref="A1:D1"/>
  </mergeCells>
  <pageMargins left="0.7" right="0.7" top="0.75" bottom="0.75" header="0.3" footer="0.3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1"/>
  <sheetViews>
    <sheetView view="pageBreakPreview" zoomScale="70" zoomScaleNormal="100" zoomScaleSheetLayoutView="70" workbookViewId="0">
      <selection sqref="A1:Q1"/>
    </sheetView>
  </sheetViews>
  <sheetFormatPr defaultRowHeight="12.75" x14ac:dyDescent="0.2"/>
  <cols>
    <col min="1" max="1" width="8.42578125" bestFit="1" customWidth="1"/>
    <col min="2" max="2" width="46.85546875" bestFit="1" customWidth="1"/>
    <col min="3" max="3" width="21.85546875" customWidth="1"/>
    <col min="4" max="4" width="22" customWidth="1"/>
    <col min="5" max="8" width="18.5703125" bestFit="1" customWidth="1"/>
    <col min="9" max="9" width="15.7109375" customWidth="1"/>
    <col min="10" max="10" width="16.140625" customWidth="1"/>
    <col min="11" max="15" width="17.28515625" customWidth="1"/>
    <col min="16" max="16" width="23.5703125" bestFit="1" customWidth="1"/>
    <col min="17" max="17" width="28.28515625" bestFit="1" customWidth="1"/>
  </cols>
  <sheetData>
    <row r="1" spans="1:18" s="145" customFormat="1" ht="28.5" thickBot="1" x14ac:dyDescent="0.45">
      <c r="A1" s="284" t="e">
        <f>#REF!</f>
        <v>#REF!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</row>
    <row r="2" spans="1:18" s="145" customFormat="1" ht="24" thickBot="1" x14ac:dyDescent="0.4">
      <c r="A2" s="281" t="s">
        <v>84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3"/>
    </row>
    <row r="3" spans="1:18" s="145" customFormat="1" ht="47.25" x14ac:dyDescent="0.2">
      <c r="A3" s="153" t="s">
        <v>21</v>
      </c>
      <c r="B3" s="154" t="s">
        <v>22</v>
      </c>
      <c r="C3" s="155" t="s">
        <v>201</v>
      </c>
      <c r="D3" s="156" t="s">
        <v>42</v>
      </c>
      <c r="E3" s="156" t="s">
        <v>43</v>
      </c>
      <c r="F3" s="156" t="s">
        <v>44</v>
      </c>
      <c r="G3" s="156" t="s">
        <v>45</v>
      </c>
      <c r="H3" s="156" t="s">
        <v>46</v>
      </c>
      <c r="I3" s="156" t="s">
        <v>47</v>
      </c>
      <c r="J3" s="156" t="s">
        <v>48</v>
      </c>
      <c r="K3" s="156" t="s">
        <v>49</v>
      </c>
      <c r="L3" s="156" t="s">
        <v>50</v>
      </c>
      <c r="M3" s="156" t="s">
        <v>51</v>
      </c>
      <c r="N3" s="156" t="s">
        <v>52</v>
      </c>
      <c r="O3" s="156" t="s">
        <v>53</v>
      </c>
      <c r="P3" s="157" t="s">
        <v>54</v>
      </c>
      <c r="Q3" s="158" t="s">
        <v>81</v>
      </c>
    </row>
    <row r="4" spans="1:18" s="145" customFormat="1" ht="15.75" x14ac:dyDescent="0.25">
      <c r="A4" s="159">
        <v>11</v>
      </c>
      <c r="B4" s="146" t="s">
        <v>23</v>
      </c>
      <c r="C4" s="147"/>
      <c r="D4" s="147">
        <v>0</v>
      </c>
      <c r="E4" s="147">
        <v>0</v>
      </c>
      <c r="F4" s="147">
        <v>0</v>
      </c>
      <c r="G4" s="147">
        <v>0</v>
      </c>
      <c r="H4" s="147">
        <f t="shared" ref="H4:O4" si="0">SUM(H5:H10)</f>
        <v>0</v>
      </c>
      <c r="I4" s="147">
        <f t="shared" si="0"/>
        <v>0</v>
      </c>
      <c r="J4" s="147">
        <f t="shared" si="0"/>
        <v>0</v>
      </c>
      <c r="K4" s="147">
        <f t="shared" si="0"/>
        <v>0</v>
      </c>
      <c r="L4" s="147">
        <f t="shared" si="0"/>
        <v>0</v>
      </c>
      <c r="M4" s="147">
        <f t="shared" si="0"/>
        <v>0</v>
      </c>
      <c r="N4" s="147">
        <f t="shared" si="0"/>
        <v>0</v>
      </c>
      <c r="O4" s="147">
        <f t="shared" si="0"/>
        <v>0</v>
      </c>
      <c r="P4" s="147">
        <f>SUM(P5:P10)</f>
        <v>0</v>
      </c>
      <c r="Q4" s="160" t="e">
        <f>P4/C4*100</f>
        <v>#DIV/0!</v>
      </c>
    </row>
    <row r="5" spans="1:18" s="145" customFormat="1" ht="15" x14ac:dyDescent="0.2">
      <c r="A5" s="161">
        <v>12121</v>
      </c>
      <c r="B5" s="148" t="s">
        <v>24</v>
      </c>
      <c r="C5" s="50">
        <f t="shared" ref="C5:C10" si="1">C78+C149+C220+C291+C362+C433+C504+C575+C646</f>
        <v>0</v>
      </c>
      <c r="D5" s="50">
        <f t="shared" ref="D5:O5" si="2">D78+D149+D220+D291+D362+D433+D504+D575+D646</f>
        <v>0</v>
      </c>
      <c r="E5" s="50">
        <f t="shared" si="2"/>
        <v>0</v>
      </c>
      <c r="F5" s="50">
        <f t="shared" si="2"/>
        <v>0</v>
      </c>
      <c r="G5" s="50">
        <f t="shared" si="2"/>
        <v>0</v>
      </c>
      <c r="H5" s="50">
        <f t="shared" si="2"/>
        <v>0</v>
      </c>
      <c r="I5" s="50">
        <f t="shared" si="2"/>
        <v>0</v>
      </c>
      <c r="J5" s="50">
        <f t="shared" si="2"/>
        <v>0</v>
      </c>
      <c r="K5" s="50">
        <f t="shared" si="2"/>
        <v>0</v>
      </c>
      <c r="L5" s="50">
        <f t="shared" si="2"/>
        <v>0</v>
      </c>
      <c r="M5" s="50">
        <f t="shared" si="2"/>
        <v>0</v>
      </c>
      <c r="N5" s="50">
        <f t="shared" si="2"/>
        <v>0</v>
      </c>
      <c r="O5" s="50">
        <f t="shared" si="2"/>
        <v>0</v>
      </c>
      <c r="P5" s="150">
        <f t="shared" ref="P5:P10" si="3">SUM(D5:O5)</f>
        <v>0</v>
      </c>
      <c r="Q5" s="162"/>
    </row>
    <row r="6" spans="1:18" s="145" customFormat="1" ht="15" x14ac:dyDescent="0.2">
      <c r="A6" s="161">
        <v>11120</v>
      </c>
      <c r="B6" s="148" t="s">
        <v>25</v>
      </c>
      <c r="C6" s="50">
        <f t="shared" si="1"/>
        <v>0</v>
      </c>
      <c r="D6" s="50">
        <f t="shared" ref="D6:O6" si="4">D79+D150+D221+D292+D363+D434+D505+D576+D647</f>
        <v>0</v>
      </c>
      <c r="E6" s="50">
        <f t="shared" si="4"/>
        <v>0</v>
      </c>
      <c r="F6" s="50">
        <f t="shared" si="4"/>
        <v>0</v>
      </c>
      <c r="G6" s="50">
        <f t="shared" si="4"/>
        <v>0</v>
      </c>
      <c r="H6" s="50">
        <f t="shared" si="4"/>
        <v>0</v>
      </c>
      <c r="I6" s="50">
        <f t="shared" si="4"/>
        <v>0</v>
      </c>
      <c r="J6" s="50">
        <f t="shared" si="4"/>
        <v>0</v>
      </c>
      <c r="K6" s="50">
        <f t="shared" si="4"/>
        <v>0</v>
      </c>
      <c r="L6" s="50">
        <f t="shared" si="4"/>
        <v>0</v>
      </c>
      <c r="M6" s="50">
        <f t="shared" si="4"/>
        <v>0</v>
      </c>
      <c r="N6" s="50">
        <f t="shared" si="4"/>
        <v>0</v>
      </c>
      <c r="O6" s="50">
        <f t="shared" si="4"/>
        <v>0</v>
      </c>
      <c r="P6" s="150">
        <f t="shared" si="3"/>
        <v>0</v>
      </c>
      <c r="Q6" s="162"/>
    </row>
    <row r="7" spans="1:18" s="145" customFormat="1" ht="15" x14ac:dyDescent="0.2">
      <c r="A7" s="161">
        <v>11130</v>
      </c>
      <c r="B7" s="148" t="s">
        <v>26</v>
      </c>
      <c r="C7" s="50">
        <f t="shared" si="1"/>
        <v>0</v>
      </c>
      <c r="D7" s="50">
        <f t="shared" ref="D7:O7" si="5">D80+D151+D222+D293+D364+D435+D506+D577+D648</f>
        <v>0</v>
      </c>
      <c r="E7" s="50">
        <f t="shared" si="5"/>
        <v>0</v>
      </c>
      <c r="F7" s="50">
        <f t="shared" si="5"/>
        <v>0</v>
      </c>
      <c r="G7" s="50">
        <f t="shared" si="5"/>
        <v>0</v>
      </c>
      <c r="H7" s="50">
        <f t="shared" si="5"/>
        <v>0</v>
      </c>
      <c r="I7" s="50">
        <f t="shared" si="5"/>
        <v>0</v>
      </c>
      <c r="J7" s="50">
        <f t="shared" si="5"/>
        <v>0</v>
      </c>
      <c r="K7" s="50">
        <f t="shared" si="5"/>
        <v>0</v>
      </c>
      <c r="L7" s="50">
        <f t="shared" si="5"/>
        <v>0</v>
      </c>
      <c r="M7" s="50">
        <f t="shared" si="5"/>
        <v>0</v>
      </c>
      <c r="N7" s="50">
        <f t="shared" si="5"/>
        <v>0</v>
      </c>
      <c r="O7" s="50">
        <f t="shared" si="5"/>
        <v>0</v>
      </c>
      <c r="P7" s="150">
        <f t="shared" si="3"/>
        <v>0</v>
      </c>
      <c r="Q7" s="162"/>
    </row>
    <row r="8" spans="1:18" s="145" customFormat="1" ht="15" x14ac:dyDescent="0.2">
      <c r="A8" s="161">
        <v>11140</v>
      </c>
      <c r="B8" s="148" t="s">
        <v>27</v>
      </c>
      <c r="C8" s="50">
        <f t="shared" si="1"/>
        <v>0</v>
      </c>
      <c r="D8" s="50">
        <f t="shared" ref="D8:O8" si="6">D81+D152+D223+D294+D365+D436+D507+D578+D649</f>
        <v>0</v>
      </c>
      <c r="E8" s="50">
        <f t="shared" si="6"/>
        <v>0</v>
      </c>
      <c r="F8" s="50">
        <f t="shared" si="6"/>
        <v>0</v>
      </c>
      <c r="G8" s="50">
        <f t="shared" si="6"/>
        <v>0</v>
      </c>
      <c r="H8" s="50">
        <f t="shared" si="6"/>
        <v>0</v>
      </c>
      <c r="I8" s="50">
        <f t="shared" si="6"/>
        <v>0</v>
      </c>
      <c r="J8" s="50">
        <f t="shared" si="6"/>
        <v>0</v>
      </c>
      <c r="K8" s="50">
        <f t="shared" si="6"/>
        <v>0</v>
      </c>
      <c r="L8" s="50">
        <f t="shared" si="6"/>
        <v>0</v>
      </c>
      <c r="M8" s="50">
        <f t="shared" si="6"/>
        <v>0</v>
      </c>
      <c r="N8" s="50">
        <f t="shared" si="6"/>
        <v>0</v>
      </c>
      <c r="O8" s="50">
        <f t="shared" si="6"/>
        <v>0</v>
      </c>
      <c r="P8" s="150">
        <f t="shared" si="3"/>
        <v>0</v>
      </c>
      <c r="Q8" s="162"/>
    </row>
    <row r="9" spans="1:18" s="145" customFormat="1" ht="15" x14ac:dyDescent="0.2">
      <c r="A9" s="161">
        <v>11125</v>
      </c>
      <c r="B9" s="148" t="s">
        <v>63</v>
      </c>
      <c r="C9" s="50">
        <f t="shared" si="1"/>
        <v>0</v>
      </c>
      <c r="D9" s="50">
        <f t="shared" ref="D9:O9" si="7">D82+D153+D224+D295+D366+D437+D508+D579+D650</f>
        <v>0</v>
      </c>
      <c r="E9" s="50">
        <f t="shared" si="7"/>
        <v>0</v>
      </c>
      <c r="F9" s="50">
        <f t="shared" si="7"/>
        <v>0</v>
      </c>
      <c r="G9" s="50">
        <f t="shared" si="7"/>
        <v>0</v>
      </c>
      <c r="H9" s="50">
        <f t="shared" si="7"/>
        <v>0</v>
      </c>
      <c r="I9" s="50">
        <f t="shared" si="7"/>
        <v>0</v>
      </c>
      <c r="J9" s="50">
        <f t="shared" si="7"/>
        <v>0</v>
      </c>
      <c r="K9" s="50">
        <f t="shared" si="7"/>
        <v>0</v>
      </c>
      <c r="L9" s="50">
        <f t="shared" si="7"/>
        <v>0</v>
      </c>
      <c r="M9" s="50">
        <f t="shared" si="7"/>
        <v>0</v>
      </c>
      <c r="N9" s="50">
        <f t="shared" si="7"/>
        <v>0</v>
      </c>
      <c r="O9" s="50">
        <f t="shared" si="7"/>
        <v>0</v>
      </c>
      <c r="P9" s="150">
        <f t="shared" si="3"/>
        <v>0</v>
      </c>
      <c r="Q9" s="162"/>
    </row>
    <row r="10" spans="1:18" s="145" customFormat="1" ht="15" x14ac:dyDescent="0.2">
      <c r="A10" s="161">
        <v>11126</v>
      </c>
      <c r="B10" s="148" t="s">
        <v>41</v>
      </c>
      <c r="C10" s="50">
        <f t="shared" si="1"/>
        <v>0</v>
      </c>
      <c r="D10" s="50">
        <f t="shared" ref="D10:O10" si="8">D83+D154+D225+D296+D367+D438+D509+D580+D651</f>
        <v>0</v>
      </c>
      <c r="E10" s="50">
        <f t="shared" si="8"/>
        <v>0</v>
      </c>
      <c r="F10" s="50">
        <f t="shared" si="8"/>
        <v>0</v>
      </c>
      <c r="G10" s="50">
        <f t="shared" si="8"/>
        <v>0</v>
      </c>
      <c r="H10" s="50">
        <f t="shared" si="8"/>
        <v>0</v>
      </c>
      <c r="I10" s="50">
        <f t="shared" si="8"/>
        <v>0</v>
      </c>
      <c r="J10" s="50">
        <f t="shared" si="8"/>
        <v>0</v>
      </c>
      <c r="K10" s="50">
        <f t="shared" si="8"/>
        <v>0</v>
      </c>
      <c r="L10" s="50">
        <f t="shared" si="8"/>
        <v>0</v>
      </c>
      <c r="M10" s="50">
        <f t="shared" si="8"/>
        <v>0</v>
      </c>
      <c r="N10" s="50">
        <f t="shared" si="8"/>
        <v>0</v>
      </c>
      <c r="O10" s="50">
        <f t="shared" si="8"/>
        <v>0</v>
      </c>
      <c r="P10" s="150">
        <f t="shared" si="3"/>
        <v>0</v>
      </c>
      <c r="Q10" s="162"/>
    </row>
    <row r="11" spans="1:18" s="145" customFormat="1" ht="18.75" x14ac:dyDescent="0.3">
      <c r="A11" s="136" t="s">
        <v>5</v>
      </c>
      <c r="B11" s="39" t="s">
        <v>66</v>
      </c>
      <c r="C11" s="203">
        <f>C12+C17+C21+C28+C34+C40+C43+C45+C47+C52+C57+C63+C61</f>
        <v>0</v>
      </c>
      <c r="D11" s="203" t="e">
        <f t="shared" ref="D11:O11" si="9">D12+D17+D21+D28+D34+D40+D43+D45+D47+D52+D57+D63+D61</f>
        <v>#REF!</v>
      </c>
      <c r="E11" s="203" t="e">
        <f t="shared" si="9"/>
        <v>#REF!</v>
      </c>
      <c r="F11" s="203" t="e">
        <f t="shared" si="9"/>
        <v>#REF!</v>
      </c>
      <c r="G11" s="203" t="e">
        <f t="shared" si="9"/>
        <v>#REF!</v>
      </c>
      <c r="H11" s="203" t="e">
        <f t="shared" si="9"/>
        <v>#REF!</v>
      </c>
      <c r="I11" s="203" t="e">
        <f t="shared" si="9"/>
        <v>#REF!</v>
      </c>
      <c r="J11" s="203" t="e">
        <f t="shared" si="9"/>
        <v>#REF!</v>
      </c>
      <c r="K11" s="203" t="e">
        <f t="shared" si="9"/>
        <v>#REF!</v>
      </c>
      <c r="L11" s="203" t="e">
        <f t="shared" si="9"/>
        <v>#REF!</v>
      </c>
      <c r="M11" s="203" t="e">
        <f t="shared" si="9"/>
        <v>#REF!</v>
      </c>
      <c r="N11" s="203" t="e">
        <f t="shared" si="9"/>
        <v>#REF!</v>
      </c>
      <c r="O11" s="203" t="e">
        <f t="shared" si="9"/>
        <v>#REF!</v>
      </c>
      <c r="P11" s="203" t="e">
        <f>P12+P17+P21+P28+P34+P40+P43+P45+P47+P52+P57+P63+P61</f>
        <v>#REF!</v>
      </c>
      <c r="Q11" s="55" t="e">
        <f t="shared" ref="Q11:Q27" si="10">IF(P11&gt;0,P11/C11*100," ")</f>
        <v>#REF!</v>
      </c>
      <c r="R11" s="2"/>
    </row>
    <row r="12" spans="1:18" s="188" customFormat="1" ht="18.75" x14ac:dyDescent="0.3">
      <c r="A12" s="189">
        <v>1310</v>
      </c>
      <c r="B12" s="190" t="s">
        <v>117</v>
      </c>
      <c r="C12" s="191">
        <f t="shared" ref="C12:O12" si="11">SUM(C13:C16)</f>
        <v>0</v>
      </c>
      <c r="D12" s="191" t="e">
        <f t="shared" si="11"/>
        <v>#REF!</v>
      </c>
      <c r="E12" s="191" t="e">
        <f t="shared" si="11"/>
        <v>#REF!</v>
      </c>
      <c r="F12" s="191" t="e">
        <f t="shared" si="11"/>
        <v>#REF!</v>
      </c>
      <c r="G12" s="191" t="e">
        <f t="shared" si="11"/>
        <v>#REF!</v>
      </c>
      <c r="H12" s="191" t="e">
        <f t="shared" si="11"/>
        <v>#REF!</v>
      </c>
      <c r="I12" s="191" t="e">
        <f t="shared" si="11"/>
        <v>#REF!</v>
      </c>
      <c r="J12" s="191" t="e">
        <f t="shared" si="11"/>
        <v>#REF!</v>
      </c>
      <c r="K12" s="191" t="e">
        <f t="shared" si="11"/>
        <v>#REF!</v>
      </c>
      <c r="L12" s="191" t="e">
        <f t="shared" si="11"/>
        <v>#REF!</v>
      </c>
      <c r="M12" s="191" t="e">
        <f t="shared" si="11"/>
        <v>#REF!</v>
      </c>
      <c r="N12" s="191" t="e">
        <f t="shared" si="11"/>
        <v>#REF!</v>
      </c>
      <c r="O12" s="191" t="e">
        <f t="shared" si="11"/>
        <v>#REF!</v>
      </c>
      <c r="P12" s="191" t="e">
        <f>SUM(P13:P16)</f>
        <v>#REF!</v>
      </c>
      <c r="Q12" s="191" t="e">
        <f t="shared" si="10"/>
        <v>#REF!</v>
      </c>
    </row>
    <row r="13" spans="1:18" s="145" customFormat="1" ht="18.75" x14ac:dyDescent="0.3">
      <c r="A13" s="21">
        <v>13130</v>
      </c>
      <c r="B13" s="194" t="s">
        <v>15</v>
      </c>
      <c r="C13" s="50">
        <f>SUMIF(A$84:A$710,A13,C$84:C$710)</f>
        <v>0</v>
      </c>
      <c r="D13" s="50" t="e">
        <f>D86+D157+D228+D299+D370+D441+D512+D583+D654</f>
        <v>#REF!</v>
      </c>
      <c r="E13" s="50" t="e">
        <f t="shared" ref="E13:P13" si="12">E86+E157+E228+E299+E370+E441+E512+E583+E654</f>
        <v>#REF!</v>
      </c>
      <c r="F13" s="50" t="e">
        <f t="shared" si="12"/>
        <v>#REF!</v>
      </c>
      <c r="G13" s="50" t="e">
        <f t="shared" si="12"/>
        <v>#REF!</v>
      </c>
      <c r="H13" s="50" t="e">
        <f t="shared" si="12"/>
        <v>#REF!</v>
      </c>
      <c r="I13" s="50" t="e">
        <f t="shared" si="12"/>
        <v>#REF!</v>
      </c>
      <c r="J13" s="50" t="e">
        <f t="shared" si="12"/>
        <v>#REF!</v>
      </c>
      <c r="K13" s="50" t="e">
        <f t="shared" si="12"/>
        <v>#REF!</v>
      </c>
      <c r="L13" s="50" t="e">
        <f t="shared" si="12"/>
        <v>#REF!</v>
      </c>
      <c r="M13" s="50" t="e">
        <f t="shared" si="12"/>
        <v>#REF!</v>
      </c>
      <c r="N13" s="50" t="e">
        <f t="shared" si="12"/>
        <v>#REF!</v>
      </c>
      <c r="O13" s="50" t="e">
        <f t="shared" si="12"/>
        <v>#REF!</v>
      </c>
      <c r="P13" s="50" t="e">
        <f t="shared" si="12"/>
        <v>#REF!</v>
      </c>
      <c r="Q13" s="150" t="e">
        <f t="shared" si="10"/>
        <v>#REF!</v>
      </c>
    </row>
    <row r="14" spans="1:18" s="211" customFormat="1" ht="18.75" x14ac:dyDescent="0.3">
      <c r="A14" s="15">
        <v>13140</v>
      </c>
      <c r="B14" s="35" t="s">
        <v>4</v>
      </c>
      <c r="C14" s="50">
        <f>SUMIF(A$84:A$710,A14,C$84:C$710)</f>
        <v>0</v>
      </c>
      <c r="D14" s="50" t="e">
        <f t="shared" ref="D14:P14" si="13">D87+D158+D229+D300+D371+D442+D513+D584+D655</f>
        <v>#REF!</v>
      </c>
      <c r="E14" s="50" t="e">
        <f t="shared" si="13"/>
        <v>#REF!</v>
      </c>
      <c r="F14" s="50" t="e">
        <f t="shared" si="13"/>
        <v>#REF!</v>
      </c>
      <c r="G14" s="50" t="e">
        <f t="shared" si="13"/>
        <v>#REF!</v>
      </c>
      <c r="H14" s="50" t="e">
        <f t="shared" si="13"/>
        <v>#REF!</v>
      </c>
      <c r="I14" s="50" t="e">
        <f t="shared" si="13"/>
        <v>#REF!</v>
      </c>
      <c r="J14" s="50" t="e">
        <f t="shared" si="13"/>
        <v>#REF!</v>
      </c>
      <c r="K14" s="50" t="e">
        <f t="shared" si="13"/>
        <v>#REF!</v>
      </c>
      <c r="L14" s="50" t="e">
        <f t="shared" si="13"/>
        <v>#REF!</v>
      </c>
      <c r="M14" s="50" t="e">
        <f t="shared" si="13"/>
        <v>#REF!</v>
      </c>
      <c r="N14" s="50" t="e">
        <f t="shared" si="13"/>
        <v>#REF!</v>
      </c>
      <c r="O14" s="50" t="e">
        <f t="shared" si="13"/>
        <v>#REF!</v>
      </c>
      <c r="P14" s="50" t="e">
        <f t="shared" si="13"/>
        <v>#REF!</v>
      </c>
      <c r="Q14" s="150" t="e">
        <f>IF(P14&gt;0,P14/C14*100," ")</f>
        <v>#REF!</v>
      </c>
    </row>
    <row r="15" spans="1:18" s="206" customFormat="1" ht="18.75" x14ac:dyDescent="0.3">
      <c r="A15" s="15">
        <v>13142</v>
      </c>
      <c r="B15" s="35" t="s">
        <v>33</v>
      </c>
      <c r="C15" s="50">
        <f>SUMIF(A$84:A$710,A15,C$84:C$710)</f>
        <v>0</v>
      </c>
      <c r="D15" s="50" t="e">
        <f t="shared" ref="D15:P15" si="14">D88+D159+D230+D301+D372+D443+D514+D585+D656</f>
        <v>#REF!</v>
      </c>
      <c r="E15" s="50" t="e">
        <f t="shared" si="14"/>
        <v>#REF!</v>
      </c>
      <c r="F15" s="50" t="e">
        <f t="shared" si="14"/>
        <v>#REF!</v>
      </c>
      <c r="G15" s="50" t="e">
        <f t="shared" si="14"/>
        <v>#REF!</v>
      </c>
      <c r="H15" s="50" t="e">
        <f t="shared" si="14"/>
        <v>#REF!</v>
      </c>
      <c r="I15" s="50" t="e">
        <f t="shared" si="14"/>
        <v>#REF!</v>
      </c>
      <c r="J15" s="50" t="e">
        <f t="shared" si="14"/>
        <v>#REF!</v>
      </c>
      <c r="K15" s="50" t="e">
        <f t="shared" si="14"/>
        <v>#REF!</v>
      </c>
      <c r="L15" s="50" t="e">
        <f t="shared" si="14"/>
        <v>#REF!</v>
      </c>
      <c r="M15" s="50" t="e">
        <f t="shared" si="14"/>
        <v>#REF!</v>
      </c>
      <c r="N15" s="50" t="e">
        <f t="shared" si="14"/>
        <v>#REF!</v>
      </c>
      <c r="O15" s="50" t="e">
        <f t="shared" si="14"/>
        <v>#REF!</v>
      </c>
      <c r="P15" s="50" t="e">
        <f t="shared" si="14"/>
        <v>#REF!</v>
      </c>
      <c r="Q15" s="150" t="e">
        <f t="shared" si="10"/>
        <v>#REF!</v>
      </c>
    </row>
    <row r="16" spans="1:18" s="199" customFormat="1" ht="18.75" x14ac:dyDescent="0.3">
      <c r="A16" s="15">
        <v>13143</v>
      </c>
      <c r="B16" s="35" t="s">
        <v>176</v>
      </c>
      <c r="C16" s="50">
        <f>SUMIF(A$84:A$710,A16,C$84:C$710)</f>
        <v>0</v>
      </c>
      <c r="D16" s="50" t="e">
        <f t="shared" ref="D16:P16" si="15">D89+D160+D231+D302+D373+D444+D515+D586+D657</f>
        <v>#REF!</v>
      </c>
      <c r="E16" s="50" t="e">
        <f t="shared" si="15"/>
        <v>#REF!</v>
      </c>
      <c r="F16" s="50" t="e">
        <f t="shared" si="15"/>
        <v>#REF!</v>
      </c>
      <c r="G16" s="50" t="e">
        <f t="shared" si="15"/>
        <v>#REF!</v>
      </c>
      <c r="H16" s="50" t="e">
        <f t="shared" si="15"/>
        <v>#REF!</v>
      </c>
      <c r="I16" s="50" t="e">
        <f t="shared" si="15"/>
        <v>#REF!</v>
      </c>
      <c r="J16" s="50" t="e">
        <f t="shared" si="15"/>
        <v>#REF!</v>
      </c>
      <c r="K16" s="50" t="e">
        <f t="shared" si="15"/>
        <v>#REF!</v>
      </c>
      <c r="L16" s="50" t="e">
        <f t="shared" si="15"/>
        <v>#REF!</v>
      </c>
      <c r="M16" s="50" t="e">
        <f t="shared" si="15"/>
        <v>#REF!</v>
      </c>
      <c r="N16" s="50" t="e">
        <f t="shared" si="15"/>
        <v>#REF!</v>
      </c>
      <c r="O16" s="50" t="e">
        <f t="shared" si="15"/>
        <v>#REF!</v>
      </c>
      <c r="P16" s="50" t="e">
        <f t="shared" si="15"/>
        <v>#REF!</v>
      </c>
      <c r="Q16" s="150" t="e">
        <f t="shared" si="10"/>
        <v>#REF!</v>
      </c>
    </row>
    <row r="17" spans="1:17" s="188" customFormat="1" ht="18.75" x14ac:dyDescent="0.3">
      <c r="A17" s="189">
        <v>1330</v>
      </c>
      <c r="B17" s="190" t="s">
        <v>118</v>
      </c>
      <c r="C17" s="191">
        <f>SUM(C18:C20)</f>
        <v>0</v>
      </c>
      <c r="D17" s="191" t="e">
        <f t="shared" ref="D17:P17" si="16">SUM(D18:D20)</f>
        <v>#REF!</v>
      </c>
      <c r="E17" s="191" t="e">
        <f t="shared" si="16"/>
        <v>#REF!</v>
      </c>
      <c r="F17" s="191" t="e">
        <f t="shared" si="16"/>
        <v>#REF!</v>
      </c>
      <c r="G17" s="191" t="e">
        <f t="shared" si="16"/>
        <v>#REF!</v>
      </c>
      <c r="H17" s="191" t="e">
        <f t="shared" si="16"/>
        <v>#REF!</v>
      </c>
      <c r="I17" s="191" t="e">
        <f t="shared" si="16"/>
        <v>#REF!</v>
      </c>
      <c r="J17" s="191" t="e">
        <f t="shared" si="16"/>
        <v>#REF!</v>
      </c>
      <c r="K17" s="191" t="e">
        <f t="shared" si="16"/>
        <v>#REF!</v>
      </c>
      <c r="L17" s="191" t="e">
        <f t="shared" si="16"/>
        <v>#REF!</v>
      </c>
      <c r="M17" s="191" t="e">
        <f t="shared" si="16"/>
        <v>#REF!</v>
      </c>
      <c r="N17" s="191" t="e">
        <f t="shared" si="16"/>
        <v>#REF!</v>
      </c>
      <c r="O17" s="191" t="e">
        <f t="shared" si="16"/>
        <v>#REF!</v>
      </c>
      <c r="P17" s="191" t="e">
        <f t="shared" si="16"/>
        <v>#REF!</v>
      </c>
      <c r="Q17" s="191" t="e">
        <f t="shared" si="10"/>
        <v>#REF!</v>
      </c>
    </row>
    <row r="18" spans="1:17" s="145" customFormat="1" ht="18.75" x14ac:dyDescent="0.3">
      <c r="A18" s="138">
        <v>13310</v>
      </c>
      <c r="B18" s="23" t="s">
        <v>181</v>
      </c>
      <c r="C18" s="50">
        <f>SUMIF(A$84:A$710,A18,C$84:C$710)</f>
        <v>0</v>
      </c>
      <c r="D18" s="50" t="e">
        <f t="shared" ref="D18:P18" si="17">D91+D162+D233+D304+D375+D446+D517+D588+D659</f>
        <v>#REF!</v>
      </c>
      <c r="E18" s="50" t="e">
        <f t="shared" si="17"/>
        <v>#REF!</v>
      </c>
      <c r="F18" s="50" t="e">
        <f t="shared" si="17"/>
        <v>#REF!</v>
      </c>
      <c r="G18" s="50" t="e">
        <f t="shared" si="17"/>
        <v>#REF!</v>
      </c>
      <c r="H18" s="50" t="e">
        <f t="shared" si="17"/>
        <v>#REF!</v>
      </c>
      <c r="I18" s="50" t="e">
        <f t="shared" si="17"/>
        <v>#REF!</v>
      </c>
      <c r="J18" s="50" t="e">
        <f t="shared" si="17"/>
        <v>#REF!</v>
      </c>
      <c r="K18" s="50" t="e">
        <f t="shared" si="17"/>
        <v>#REF!</v>
      </c>
      <c r="L18" s="50" t="e">
        <f t="shared" si="17"/>
        <v>#REF!</v>
      </c>
      <c r="M18" s="50" t="e">
        <f t="shared" si="17"/>
        <v>#REF!</v>
      </c>
      <c r="N18" s="50" t="e">
        <f t="shared" si="17"/>
        <v>#REF!</v>
      </c>
      <c r="O18" s="50" t="e">
        <f t="shared" si="17"/>
        <v>#REF!</v>
      </c>
      <c r="P18" s="50" t="e">
        <f t="shared" si="17"/>
        <v>#REF!</v>
      </c>
      <c r="Q18" s="150" t="e">
        <f t="shared" si="10"/>
        <v>#REF!</v>
      </c>
    </row>
    <row r="19" spans="1:17" s="207" customFormat="1" ht="18.75" x14ac:dyDescent="0.3">
      <c r="A19" s="138">
        <v>13320</v>
      </c>
      <c r="B19" s="23" t="s">
        <v>6</v>
      </c>
      <c r="C19" s="50">
        <f>SUMIF(A$84:A$710,A19,C$84:C$710)</f>
        <v>0</v>
      </c>
      <c r="D19" s="50" t="e">
        <f t="shared" ref="D19:P19" si="18">D92+D163+D234+D305+D376+D447+D518+D589+D660</f>
        <v>#REF!</v>
      </c>
      <c r="E19" s="50" t="e">
        <f t="shared" si="18"/>
        <v>#REF!</v>
      </c>
      <c r="F19" s="50" t="e">
        <f t="shared" si="18"/>
        <v>#REF!</v>
      </c>
      <c r="G19" s="50" t="e">
        <f t="shared" si="18"/>
        <v>#REF!</v>
      </c>
      <c r="H19" s="50" t="e">
        <f t="shared" si="18"/>
        <v>#REF!</v>
      </c>
      <c r="I19" s="50" t="e">
        <f t="shared" si="18"/>
        <v>#REF!</v>
      </c>
      <c r="J19" s="50" t="e">
        <f t="shared" si="18"/>
        <v>#REF!</v>
      </c>
      <c r="K19" s="50" t="e">
        <f t="shared" si="18"/>
        <v>#REF!</v>
      </c>
      <c r="L19" s="50" t="e">
        <f t="shared" si="18"/>
        <v>#REF!</v>
      </c>
      <c r="M19" s="50" t="e">
        <f t="shared" si="18"/>
        <v>#REF!</v>
      </c>
      <c r="N19" s="50" t="e">
        <f t="shared" si="18"/>
        <v>#REF!</v>
      </c>
      <c r="O19" s="50" t="e">
        <f t="shared" si="18"/>
        <v>#REF!</v>
      </c>
      <c r="P19" s="50" t="e">
        <f t="shared" si="18"/>
        <v>#REF!</v>
      </c>
      <c r="Q19" s="150" t="e">
        <f>IF(P19&gt;0,P19/C19*100," ")</f>
        <v>#REF!</v>
      </c>
    </row>
    <row r="20" spans="1:17" s="206" customFormat="1" ht="18.75" x14ac:dyDescent="0.3">
      <c r="A20" s="138">
        <v>13330</v>
      </c>
      <c r="B20" s="23" t="s">
        <v>179</v>
      </c>
      <c r="C20" s="50">
        <f>SUMIF(A$84:A$710,A20,C$84:C$710)</f>
        <v>0</v>
      </c>
      <c r="D20" s="50" t="e">
        <f t="shared" ref="D20:P20" si="19">D93+D164+D235+D306+D377+D448+D519+D590+D661</f>
        <v>#REF!</v>
      </c>
      <c r="E20" s="50" t="e">
        <f t="shared" si="19"/>
        <v>#REF!</v>
      </c>
      <c r="F20" s="50" t="e">
        <f t="shared" si="19"/>
        <v>#REF!</v>
      </c>
      <c r="G20" s="50" t="e">
        <f t="shared" si="19"/>
        <v>#REF!</v>
      </c>
      <c r="H20" s="50" t="e">
        <f t="shared" si="19"/>
        <v>#REF!</v>
      </c>
      <c r="I20" s="50" t="e">
        <f t="shared" si="19"/>
        <v>#REF!</v>
      </c>
      <c r="J20" s="50" t="e">
        <f t="shared" si="19"/>
        <v>#REF!</v>
      </c>
      <c r="K20" s="50" t="e">
        <f t="shared" si="19"/>
        <v>#REF!</v>
      </c>
      <c r="L20" s="50" t="e">
        <f t="shared" si="19"/>
        <v>#REF!</v>
      </c>
      <c r="M20" s="50" t="e">
        <f t="shared" si="19"/>
        <v>#REF!</v>
      </c>
      <c r="N20" s="50" t="e">
        <f t="shared" si="19"/>
        <v>#REF!</v>
      </c>
      <c r="O20" s="50" t="e">
        <f t="shared" si="19"/>
        <v>#REF!</v>
      </c>
      <c r="P20" s="50" t="e">
        <f t="shared" si="19"/>
        <v>#REF!</v>
      </c>
      <c r="Q20" s="150" t="e">
        <f t="shared" si="10"/>
        <v>#REF!</v>
      </c>
    </row>
    <row r="21" spans="1:17" s="188" customFormat="1" ht="18.75" x14ac:dyDescent="0.3">
      <c r="A21" s="189">
        <v>1340</v>
      </c>
      <c r="B21" s="190" t="s">
        <v>119</v>
      </c>
      <c r="C21" s="191">
        <f t="shared" ref="C21:P21" si="20">SUM(C22:C27)</f>
        <v>0</v>
      </c>
      <c r="D21" s="191" t="e">
        <f t="shared" si="20"/>
        <v>#REF!</v>
      </c>
      <c r="E21" s="191" t="e">
        <f t="shared" si="20"/>
        <v>#REF!</v>
      </c>
      <c r="F21" s="191" t="e">
        <f t="shared" si="20"/>
        <v>#REF!</v>
      </c>
      <c r="G21" s="191" t="e">
        <f t="shared" si="20"/>
        <v>#REF!</v>
      </c>
      <c r="H21" s="191" t="e">
        <f t="shared" si="20"/>
        <v>#REF!</v>
      </c>
      <c r="I21" s="191" t="e">
        <f t="shared" si="20"/>
        <v>#REF!</v>
      </c>
      <c r="J21" s="191" t="e">
        <f t="shared" si="20"/>
        <v>#REF!</v>
      </c>
      <c r="K21" s="191" t="e">
        <f t="shared" si="20"/>
        <v>#REF!</v>
      </c>
      <c r="L21" s="191" t="e">
        <f t="shared" si="20"/>
        <v>#REF!</v>
      </c>
      <c r="M21" s="191" t="e">
        <f t="shared" si="20"/>
        <v>#REF!</v>
      </c>
      <c r="N21" s="191" t="e">
        <f t="shared" si="20"/>
        <v>#REF!</v>
      </c>
      <c r="O21" s="191" t="e">
        <f t="shared" si="20"/>
        <v>#REF!</v>
      </c>
      <c r="P21" s="191" t="e">
        <f t="shared" si="20"/>
        <v>#REF!</v>
      </c>
      <c r="Q21" s="191" t="e">
        <f t="shared" si="10"/>
        <v>#REF!</v>
      </c>
    </row>
    <row r="22" spans="1:17" s="145" customFormat="1" ht="18.75" x14ac:dyDescent="0.3">
      <c r="A22" s="15">
        <v>13410</v>
      </c>
      <c r="B22" s="23" t="s">
        <v>37</v>
      </c>
      <c r="C22" s="50">
        <f t="shared" ref="C22:C27" si="21">SUMIF(A$84:A$710,A22,C$84:C$710)</f>
        <v>0</v>
      </c>
      <c r="D22" s="50" t="e">
        <f t="shared" ref="D22:P22" si="22">D95+D166+D237+D308+D379+D450+D521+D592+D663</f>
        <v>#REF!</v>
      </c>
      <c r="E22" s="50" t="e">
        <f t="shared" si="22"/>
        <v>#REF!</v>
      </c>
      <c r="F22" s="50" t="e">
        <f t="shared" si="22"/>
        <v>#REF!</v>
      </c>
      <c r="G22" s="50" t="e">
        <f t="shared" si="22"/>
        <v>#REF!</v>
      </c>
      <c r="H22" s="50" t="e">
        <f t="shared" si="22"/>
        <v>#REF!</v>
      </c>
      <c r="I22" s="50" t="e">
        <f t="shared" si="22"/>
        <v>#REF!</v>
      </c>
      <c r="J22" s="50" t="e">
        <f t="shared" si="22"/>
        <v>#REF!</v>
      </c>
      <c r="K22" s="50" t="e">
        <f t="shared" si="22"/>
        <v>#REF!</v>
      </c>
      <c r="L22" s="50" t="e">
        <f t="shared" si="22"/>
        <v>#REF!</v>
      </c>
      <c r="M22" s="50" t="e">
        <f t="shared" si="22"/>
        <v>#REF!</v>
      </c>
      <c r="N22" s="50" t="e">
        <f t="shared" si="22"/>
        <v>#REF!</v>
      </c>
      <c r="O22" s="50" t="e">
        <f t="shared" si="22"/>
        <v>#REF!</v>
      </c>
      <c r="P22" s="50" t="e">
        <f t="shared" si="22"/>
        <v>#REF!</v>
      </c>
      <c r="Q22" s="150" t="e">
        <f t="shared" si="10"/>
        <v>#REF!</v>
      </c>
    </row>
    <row r="23" spans="1:17" s="145" customFormat="1" ht="18.75" x14ac:dyDescent="0.3">
      <c r="A23" s="15">
        <v>13430</v>
      </c>
      <c r="B23" s="23" t="s">
        <v>38</v>
      </c>
      <c r="C23" s="50">
        <f t="shared" si="21"/>
        <v>0</v>
      </c>
      <c r="D23" s="50" t="e">
        <f t="shared" ref="D23:P23" si="23">D96+D167+D238+D309+D380+D451+D522+D593+D664</f>
        <v>#REF!</v>
      </c>
      <c r="E23" s="50" t="e">
        <f t="shared" si="23"/>
        <v>#REF!</v>
      </c>
      <c r="F23" s="50" t="e">
        <f t="shared" si="23"/>
        <v>#REF!</v>
      </c>
      <c r="G23" s="50" t="e">
        <f t="shared" si="23"/>
        <v>#REF!</v>
      </c>
      <c r="H23" s="50" t="e">
        <f t="shared" si="23"/>
        <v>#REF!</v>
      </c>
      <c r="I23" s="50" t="e">
        <f t="shared" si="23"/>
        <v>#REF!</v>
      </c>
      <c r="J23" s="50" t="e">
        <f t="shared" si="23"/>
        <v>#REF!</v>
      </c>
      <c r="K23" s="50" t="e">
        <f t="shared" si="23"/>
        <v>#REF!</v>
      </c>
      <c r="L23" s="50" t="e">
        <f t="shared" si="23"/>
        <v>#REF!</v>
      </c>
      <c r="M23" s="50" t="e">
        <f t="shared" si="23"/>
        <v>#REF!</v>
      </c>
      <c r="N23" s="50" t="e">
        <f t="shared" si="23"/>
        <v>#REF!</v>
      </c>
      <c r="O23" s="50" t="e">
        <f t="shared" si="23"/>
        <v>#REF!</v>
      </c>
      <c r="P23" s="50" t="e">
        <f t="shared" si="23"/>
        <v>#REF!</v>
      </c>
      <c r="Q23" s="150" t="e">
        <f t="shared" si="10"/>
        <v>#REF!</v>
      </c>
    </row>
    <row r="24" spans="1:17" s="209" customFormat="1" ht="18.75" x14ac:dyDescent="0.3">
      <c r="A24" s="15">
        <v>13450</v>
      </c>
      <c r="B24" s="23" t="s">
        <v>183</v>
      </c>
      <c r="C24" s="50">
        <f t="shared" si="21"/>
        <v>0</v>
      </c>
      <c r="D24" s="50" t="e">
        <f t="shared" ref="D24:P24" si="24">D97+D168+D239+D310+D381+D452+D523+D594+D665</f>
        <v>#REF!</v>
      </c>
      <c r="E24" s="50" t="e">
        <f t="shared" si="24"/>
        <v>#REF!</v>
      </c>
      <c r="F24" s="50" t="e">
        <f t="shared" si="24"/>
        <v>#REF!</v>
      </c>
      <c r="G24" s="50" t="e">
        <f t="shared" si="24"/>
        <v>#REF!</v>
      </c>
      <c r="H24" s="50" t="e">
        <f t="shared" si="24"/>
        <v>#REF!</v>
      </c>
      <c r="I24" s="50" t="e">
        <f t="shared" si="24"/>
        <v>#REF!</v>
      </c>
      <c r="J24" s="50" t="e">
        <f t="shared" si="24"/>
        <v>#REF!</v>
      </c>
      <c r="K24" s="50" t="e">
        <f t="shared" si="24"/>
        <v>#REF!</v>
      </c>
      <c r="L24" s="50" t="e">
        <f t="shared" si="24"/>
        <v>#REF!</v>
      </c>
      <c r="M24" s="50" t="e">
        <f t="shared" si="24"/>
        <v>#REF!</v>
      </c>
      <c r="N24" s="50" t="e">
        <f t="shared" si="24"/>
        <v>#REF!</v>
      </c>
      <c r="O24" s="50" t="e">
        <f t="shared" si="24"/>
        <v>#REF!</v>
      </c>
      <c r="P24" s="50" t="e">
        <f t="shared" si="24"/>
        <v>#REF!</v>
      </c>
      <c r="Q24" s="150" t="e">
        <f>IF(P24&gt;0,P24/C24*100," ")</f>
        <v>#REF!</v>
      </c>
    </row>
    <row r="25" spans="1:17" s="206" customFormat="1" ht="18.75" x14ac:dyDescent="0.3">
      <c r="A25" s="15">
        <v>13460</v>
      </c>
      <c r="B25" s="23" t="s">
        <v>178</v>
      </c>
      <c r="C25" s="50">
        <f t="shared" si="21"/>
        <v>0</v>
      </c>
      <c r="D25" s="50" t="e">
        <f t="shared" ref="D25:P25" si="25">D98+D169+D240+D311+D382+D453+D524+D595+D666</f>
        <v>#REF!</v>
      </c>
      <c r="E25" s="50" t="e">
        <f t="shared" si="25"/>
        <v>#REF!</v>
      </c>
      <c r="F25" s="50" t="e">
        <f t="shared" si="25"/>
        <v>#REF!</v>
      </c>
      <c r="G25" s="50" t="e">
        <f t="shared" si="25"/>
        <v>#REF!</v>
      </c>
      <c r="H25" s="50" t="e">
        <f t="shared" si="25"/>
        <v>#REF!</v>
      </c>
      <c r="I25" s="50" t="e">
        <f t="shared" si="25"/>
        <v>#REF!</v>
      </c>
      <c r="J25" s="50" t="e">
        <f t="shared" si="25"/>
        <v>#REF!</v>
      </c>
      <c r="K25" s="50" t="e">
        <f t="shared" si="25"/>
        <v>#REF!</v>
      </c>
      <c r="L25" s="50" t="e">
        <f t="shared" si="25"/>
        <v>#REF!</v>
      </c>
      <c r="M25" s="50" t="e">
        <f t="shared" si="25"/>
        <v>#REF!</v>
      </c>
      <c r="N25" s="50" t="e">
        <f t="shared" si="25"/>
        <v>#REF!</v>
      </c>
      <c r="O25" s="50" t="e">
        <f t="shared" si="25"/>
        <v>#REF!</v>
      </c>
      <c r="P25" s="50" t="e">
        <f t="shared" si="25"/>
        <v>#REF!</v>
      </c>
      <c r="Q25" s="150" t="e">
        <f t="shared" si="10"/>
        <v>#REF!</v>
      </c>
    </row>
    <row r="26" spans="1:17" s="145" customFormat="1" ht="18.75" x14ac:dyDescent="0.3">
      <c r="A26" s="15">
        <v>13470</v>
      </c>
      <c r="B26" s="23" t="s">
        <v>137</v>
      </c>
      <c r="C26" s="50">
        <f t="shared" si="21"/>
        <v>0</v>
      </c>
      <c r="D26" s="50" t="e">
        <f t="shared" ref="D26:P26" si="26">D99+D170+D241+D312+D383+D454+D525+D596+D667</f>
        <v>#REF!</v>
      </c>
      <c r="E26" s="50" t="e">
        <f t="shared" si="26"/>
        <v>#REF!</v>
      </c>
      <c r="F26" s="50" t="e">
        <f t="shared" si="26"/>
        <v>#REF!</v>
      </c>
      <c r="G26" s="50" t="e">
        <f t="shared" si="26"/>
        <v>#REF!</v>
      </c>
      <c r="H26" s="50" t="e">
        <f t="shared" si="26"/>
        <v>#REF!</v>
      </c>
      <c r="I26" s="50" t="e">
        <f t="shared" si="26"/>
        <v>#REF!</v>
      </c>
      <c r="J26" s="50" t="e">
        <f t="shared" si="26"/>
        <v>#REF!</v>
      </c>
      <c r="K26" s="50" t="e">
        <f t="shared" si="26"/>
        <v>#REF!</v>
      </c>
      <c r="L26" s="50" t="e">
        <f t="shared" si="26"/>
        <v>#REF!</v>
      </c>
      <c r="M26" s="50" t="e">
        <f t="shared" si="26"/>
        <v>#REF!</v>
      </c>
      <c r="N26" s="50" t="e">
        <f t="shared" si="26"/>
        <v>#REF!</v>
      </c>
      <c r="O26" s="50" t="e">
        <f t="shared" si="26"/>
        <v>#REF!</v>
      </c>
      <c r="P26" s="50" t="e">
        <f t="shared" si="26"/>
        <v>#REF!</v>
      </c>
      <c r="Q26" s="150" t="e">
        <f t="shared" si="10"/>
        <v>#REF!</v>
      </c>
    </row>
    <row r="27" spans="1:17" s="145" customFormat="1" ht="18.75" x14ac:dyDescent="0.3">
      <c r="A27" s="15">
        <v>13480</v>
      </c>
      <c r="B27" s="23" t="s">
        <v>39</v>
      </c>
      <c r="C27" s="50">
        <f t="shared" si="21"/>
        <v>0</v>
      </c>
      <c r="D27" s="50" t="e">
        <f t="shared" ref="D27:P27" si="27">D100+D171+D242+D313+D384+D455+D526+D597+D668</f>
        <v>#REF!</v>
      </c>
      <c r="E27" s="50" t="e">
        <f t="shared" si="27"/>
        <v>#REF!</v>
      </c>
      <c r="F27" s="50" t="e">
        <f t="shared" si="27"/>
        <v>#REF!</v>
      </c>
      <c r="G27" s="50" t="e">
        <f t="shared" si="27"/>
        <v>#REF!</v>
      </c>
      <c r="H27" s="50" t="e">
        <f t="shared" si="27"/>
        <v>#REF!</v>
      </c>
      <c r="I27" s="50" t="e">
        <f t="shared" si="27"/>
        <v>#REF!</v>
      </c>
      <c r="J27" s="50" t="e">
        <f t="shared" si="27"/>
        <v>#REF!</v>
      </c>
      <c r="K27" s="50" t="e">
        <f t="shared" si="27"/>
        <v>#REF!</v>
      </c>
      <c r="L27" s="50" t="e">
        <f t="shared" si="27"/>
        <v>#REF!</v>
      </c>
      <c r="M27" s="50" t="e">
        <f t="shared" si="27"/>
        <v>#REF!</v>
      </c>
      <c r="N27" s="50" t="e">
        <f t="shared" si="27"/>
        <v>#REF!</v>
      </c>
      <c r="O27" s="50" t="e">
        <f t="shared" si="27"/>
        <v>#REF!</v>
      </c>
      <c r="P27" s="50" t="e">
        <f t="shared" si="27"/>
        <v>#REF!</v>
      </c>
      <c r="Q27" s="150" t="e">
        <f t="shared" si="10"/>
        <v>#REF!</v>
      </c>
    </row>
    <row r="28" spans="1:17" s="188" customFormat="1" ht="18.75" x14ac:dyDescent="0.3">
      <c r="A28" s="189">
        <v>1350</v>
      </c>
      <c r="B28" s="190" t="s">
        <v>120</v>
      </c>
      <c r="C28" s="191">
        <f>SUM(C29:C33)</f>
        <v>0</v>
      </c>
      <c r="D28" s="191" t="e">
        <f t="shared" ref="D28:Q28" si="28">SUM(D29:D33)</f>
        <v>#REF!</v>
      </c>
      <c r="E28" s="191" t="e">
        <f t="shared" si="28"/>
        <v>#REF!</v>
      </c>
      <c r="F28" s="191" t="e">
        <f t="shared" si="28"/>
        <v>#REF!</v>
      </c>
      <c r="G28" s="191" t="e">
        <f t="shared" si="28"/>
        <v>#REF!</v>
      </c>
      <c r="H28" s="191" t="e">
        <f t="shared" si="28"/>
        <v>#REF!</v>
      </c>
      <c r="I28" s="191" t="e">
        <f t="shared" si="28"/>
        <v>#REF!</v>
      </c>
      <c r="J28" s="191" t="e">
        <f t="shared" si="28"/>
        <v>#REF!</v>
      </c>
      <c r="K28" s="191" t="e">
        <f t="shared" si="28"/>
        <v>#REF!</v>
      </c>
      <c r="L28" s="191" t="e">
        <f t="shared" si="28"/>
        <v>#REF!</v>
      </c>
      <c r="M28" s="191" t="e">
        <f t="shared" si="28"/>
        <v>#REF!</v>
      </c>
      <c r="N28" s="191" t="e">
        <f t="shared" si="28"/>
        <v>#REF!</v>
      </c>
      <c r="O28" s="191" t="e">
        <f t="shared" si="28"/>
        <v>#REF!</v>
      </c>
      <c r="P28" s="191" t="e">
        <f t="shared" si="28"/>
        <v>#REF!</v>
      </c>
      <c r="Q28" s="191" t="e">
        <f t="shared" si="28"/>
        <v>#REF!</v>
      </c>
    </row>
    <row r="29" spans="1:17" s="145" customFormat="1" ht="18.75" x14ac:dyDescent="0.3">
      <c r="A29" s="15">
        <v>13501</v>
      </c>
      <c r="B29" s="24" t="s">
        <v>180</v>
      </c>
      <c r="C29" s="50">
        <f>SUMIF(A$84:A$710,A29,C$84:C$710)</f>
        <v>0</v>
      </c>
      <c r="D29" s="50" t="e">
        <f t="shared" ref="D29:P29" si="29">D102+D173+D244+D315+D386+D457+D528+D599+D670</f>
        <v>#REF!</v>
      </c>
      <c r="E29" s="50" t="e">
        <f t="shared" si="29"/>
        <v>#REF!</v>
      </c>
      <c r="F29" s="50" t="e">
        <f t="shared" si="29"/>
        <v>#REF!</v>
      </c>
      <c r="G29" s="50" t="e">
        <f t="shared" si="29"/>
        <v>#REF!</v>
      </c>
      <c r="H29" s="50" t="e">
        <f t="shared" si="29"/>
        <v>#REF!</v>
      </c>
      <c r="I29" s="50" t="e">
        <f t="shared" si="29"/>
        <v>#REF!</v>
      </c>
      <c r="J29" s="50" t="e">
        <f t="shared" si="29"/>
        <v>#REF!</v>
      </c>
      <c r="K29" s="50" t="e">
        <f t="shared" si="29"/>
        <v>#REF!</v>
      </c>
      <c r="L29" s="50" t="e">
        <f t="shared" si="29"/>
        <v>#REF!</v>
      </c>
      <c r="M29" s="50" t="e">
        <f t="shared" si="29"/>
        <v>#REF!</v>
      </c>
      <c r="N29" s="50" t="e">
        <f t="shared" si="29"/>
        <v>#REF!</v>
      </c>
      <c r="O29" s="50" t="e">
        <f t="shared" si="29"/>
        <v>#REF!</v>
      </c>
      <c r="P29" s="50" t="e">
        <f t="shared" si="29"/>
        <v>#REF!</v>
      </c>
      <c r="Q29" s="150" t="e">
        <f t="shared" ref="Q29:Q70" si="30">IF(P29&gt;0,P29/C29*100," ")</f>
        <v>#REF!</v>
      </c>
    </row>
    <row r="30" spans="1:17" s="206" customFormat="1" ht="18.75" x14ac:dyDescent="0.3">
      <c r="A30" s="15">
        <v>13503</v>
      </c>
      <c r="B30" s="24" t="s">
        <v>2</v>
      </c>
      <c r="C30" s="50">
        <f>SUMIF(A$84:A$710,A30,C$84:C$710)</f>
        <v>0</v>
      </c>
      <c r="D30" s="50" t="e">
        <f t="shared" ref="D30:P30" si="31">D103+D174+D245+D316+D387+D458+D529+D600+D671</f>
        <v>#REF!</v>
      </c>
      <c r="E30" s="50" t="e">
        <f t="shared" si="31"/>
        <v>#REF!</v>
      </c>
      <c r="F30" s="50" t="e">
        <f t="shared" si="31"/>
        <v>#REF!</v>
      </c>
      <c r="G30" s="50" t="e">
        <f t="shared" si="31"/>
        <v>#REF!</v>
      </c>
      <c r="H30" s="50" t="e">
        <f t="shared" si="31"/>
        <v>#REF!</v>
      </c>
      <c r="I30" s="50" t="e">
        <f t="shared" si="31"/>
        <v>#REF!</v>
      </c>
      <c r="J30" s="50" t="e">
        <f t="shared" si="31"/>
        <v>#REF!</v>
      </c>
      <c r="K30" s="50" t="e">
        <f t="shared" si="31"/>
        <v>#REF!</v>
      </c>
      <c r="L30" s="50" t="e">
        <f t="shared" si="31"/>
        <v>#REF!</v>
      </c>
      <c r="M30" s="50" t="e">
        <f t="shared" si="31"/>
        <v>#REF!</v>
      </c>
      <c r="N30" s="50" t="e">
        <f t="shared" si="31"/>
        <v>#REF!</v>
      </c>
      <c r="O30" s="50" t="e">
        <f t="shared" si="31"/>
        <v>#REF!</v>
      </c>
      <c r="P30" s="50" t="e">
        <f t="shared" si="31"/>
        <v>#REF!</v>
      </c>
      <c r="Q30" s="150" t="e">
        <f>IF(P30&gt;0,P30/C30*100," ")</f>
        <v>#REF!</v>
      </c>
    </row>
    <row r="31" spans="1:17" s="206" customFormat="1" ht="18.75" x14ac:dyDescent="0.3">
      <c r="A31" s="15">
        <v>13504</v>
      </c>
      <c r="B31" s="24" t="s">
        <v>175</v>
      </c>
      <c r="C31" s="50">
        <f>SUMIF(A$84:A$710,A31,C$84:C$710)</f>
        <v>0</v>
      </c>
      <c r="D31" s="50" t="e">
        <f t="shared" ref="D31:P31" si="32">D104+D175+D246+D317+D388+D459+D530+D601+D672</f>
        <v>#REF!</v>
      </c>
      <c r="E31" s="50" t="e">
        <f t="shared" si="32"/>
        <v>#REF!</v>
      </c>
      <c r="F31" s="50" t="e">
        <f t="shared" si="32"/>
        <v>#REF!</v>
      </c>
      <c r="G31" s="50" t="e">
        <f t="shared" si="32"/>
        <v>#REF!</v>
      </c>
      <c r="H31" s="50" t="e">
        <f t="shared" si="32"/>
        <v>#REF!</v>
      </c>
      <c r="I31" s="50" t="e">
        <f t="shared" si="32"/>
        <v>#REF!</v>
      </c>
      <c r="J31" s="50" t="e">
        <f t="shared" si="32"/>
        <v>#REF!</v>
      </c>
      <c r="K31" s="50" t="e">
        <f t="shared" si="32"/>
        <v>#REF!</v>
      </c>
      <c r="L31" s="50" t="e">
        <f t="shared" si="32"/>
        <v>#REF!</v>
      </c>
      <c r="M31" s="50" t="e">
        <f t="shared" si="32"/>
        <v>#REF!</v>
      </c>
      <c r="N31" s="50" t="e">
        <f t="shared" si="32"/>
        <v>#REF!</v>
      </c>
      <c r="O31" s="50" t="e">
        <f t="shared" si="32"/>
        <v>#REF!</v>
      </c>
      <c r="P31" s="50" t="e">
        <f t="shared" si="32"/>
        <v>#REF!</v>
      </c>
      <c r="Q31" s="150" t="e">
        <f>IF(P31&gt;0,P31/C31*100," ")</f>
        <v>#REF!</v>
      </c>
    </row>
    <row r="32" spans="1:17" s="209" customFormat="1" ht="18.75" x14ac:dyDescent="0.3">
      <c r="A32" s="15">
        <v>13505</v>
      </c>
      <c r="B32" s="24" t="s">
        <v>184</v>
      </c>
      <c r="C32" s="50">
        <f>SUMIF(A$84:A$710,A32,C$84:C$710)</f>
        <v>0</v>
      </c>
      <c r="D32" s="50" t="e">
        <f t="shared" ref="D32:P32" si="33">D105+D176+D247+D318+D389+D460+D531+D602+D673</f>
        <v>#REF!</v>
      </c>
      <c r="E32" s="50" t="e">
        <f t="shared" si="33"/>
        <v>#REF!</v>
      </c>
      <c r="F32" s="50" t="e">
        <f t="shared" si="33"/>
        <v>#REF!</v>
      </c>
      <c r="G32" s="50" t="e">
        <f t="shared" si="33"/>
        <v>#REF!</v>
      </c>
      <c r="H32" s="50" t="e">
        <f t="shared" si="33"/>
        <v>#REF!</v>
      </c>
      <c r="I32" s="50" t="e">
        <f t="shared" si="33"/>
        <v>#REF!</v>
      </c>
      <c r="J32" s="50" t="e">
        <f t="shared" si="33"/>
        <v>#REF!</v>
      </c>
      <c r="K32" s="50" t="e">
        <f t="shared" si="33"/>
        <v>#REF!</v>
      </c>
      <c r="L32" s="50" t="e">
        <f t="shared" si="33"/>
        <v>#REF!</v>
      </c>
      <c r="M32" s="50" t="e">
        <f t="shared" si="33"/>
        <v>#REF!</v>
      </c>
      <c r="N32" s="50" t="e">
        <f t="shared" si="33"/>
        <v>#REF!</v>
      </c>
      <c r="O32" s="50" t="e">
        <f t="shared" si="33"/>
        <v>#REF!</v>
      </c>
      <c r="P32" s="50" t="e">
        <f t="shared" si="33"/>
        <v>#REF!</v>
      </c>
      <c r="Q32" s="150" t="e">
        <f>IF(P32&gt;0,P32/C32*100," ")</f>
        <v>#REF!</v>
      </c>
    </row>
    <row r="33" spans="1:17" s="206" customFormat="1" ht="18.75" x14ac:dyDescent="0.3">
      <c r="A33" s="15">
        <v>13509</v>
      </c>
      <c r="B33" s="24" t="s">
        <v>138</v>
      </c>
      <c r="C33" s="50">
        <f>SUMIF(A$84:A$710,A33,C$84:C$710)</f>
        <v>0</v>
      </c>
      <c r="D33" s="50" t="e">
        <f t="shared" ref="D33:P33" si="34">D106+D177+D248+D319+D390+D461+D532+D603+D674</f>
        <v>#REF!</v>
      </c>
      <c r="E33" s="50" t="e">
        <f t="shared" si="34"/>
        <v>#REF!</v>
      </c>
      <c r="F33" s="50" t="e">
        <f t="shared" si="34"/>
        <v>#REF!</v>
      </c>
      <c r="G33" s="50" t="e">
        <f t="shared" si="34"/>
        <v>#REF!</v>
      </c>
      <c r="H33" s="50" t="e">
        <f t="shared" si="34"/>
        <v>#REF!</v>
      </c>
      <c r="I33" s="50" t="e">
        <f t="shared" si="34"/>
        <v>#REF!</v>
      </c>
      <c r="J33" s="50" t="e">
        <f t="shared" si="34"/>
        <v>#REF!</v>
      </c>
      <c r="K33" s="50" t="e">
        <f t="shared" si="34"/>
        <v>#REF!</v>
      </c>
      <c r="L33" s="50" t="e">
        <f t="shared" si="34"/>
        <v>#REF!</v>
      </c>
      <c r="M33" s="50" t="e">
        <f t="shared" si="34"/>
        <v>#REF!</v>
      </c>
      <c r="N33" s="50" t="e">
        <f t="shared" si="34"/>
        <v>#REF!</v>
      </c>
      <c r="O33" s="50" t="e">
        <f t="shared" si="34"/>
        <v>#REF!</v>
      </c>
      <c r="P33" s="50" t="e">
        <f t="shared" si="34"/>
        <v>#REF!</v>
      </c>
      <c r="Q33" s="150" t="e">
        <f>IF(P33&gt;0,P33/C33*100," ")</f>
        <v>#REF!</v>
      </c>
    </row>
    <row r="34" spans="1:17" s="188" customFormat="1" ht="18.75" x14ac:dyDescent="0.3">
      <c r="A34" s="189">
        <v>1360</v>
      </c>
      <c r="B34" s="190" t="s">
        <v>121</v>
      </c>
      <c r="C34" s="191">
        <f>SUM(C35:C39)</f>
        <v>0</v>
      </c>
      <c r="D34" s="191" t="e">
        <f t="shared" ref="D34:P34" si="35">SUM(D35:D39)</f>
        <v>#REF!</v>
      </c>
      <c r="E34" s="191" t="e">
        <f t="shared" si="35"/>
        <v>#REF!</v>
      </c>
      <c r="F34" s="191" t="e">
        <f t="shared" si="35"/>
        <v>#REF!</v>
      </c>
      <c r="G34" s="191" t="e">
        <f t="shared" si="35"/>
        <v>#REF!</v>
      </c>
      <c r="H34" s="191" t="e">
        <f t="shared" si="35"/>
        <v>#REF!</v>
      </c>
      <c r="I34" s="191" t="e">
        <f t="shared" si="35"/>
        <v>#REF!</v>
      </c>
      <c r="J34" s="191" t="e">
        <f t="shared" si="35"/>
        <v>#REF!</v>
      </c>
      <c r="K34" s="191" t="e">
        <f t="shared" si="35"/>
        <v>#REF!</v>
      </c>
      <c r="L34" s="191" t="e">
        <f t="shared" si="35"/>
        <v>#REF!</v>
      </c>
      <c r="M34" s="191" t="e">
        <f t="shared" si="35"/>
        <v>#REF!</v>
      </c>
      <c r="N34" s="191" t="e">
        <f t="shared" si="35"/>
        <v>#REF!</v>
      </c>
      <c r="O34" s="191" t="e">
        <f t="shared" si="35"/>
        <v>#REF!</v>
      </c>
      <c r="P34" s="191" t="e">
        <f t="shared" si="35"/>
        <v>#REF!</v>
      </c>
      <c r="Q34" s="191" t="e">
        <f t="shared" si="30"/>
        <v>#REF!</v>
      </c>
    </row>
    <row r="35" spans="1:17" s="145" customFormat="1" ht="18.75" x14ac:dyDescent="0.3">
      <c r="A35" s="15">
        <v>13610</v>
      </c>
      <c r="B35" s="24" t="s">
        <v>7</v>
      </c>
      <c r="C35" s="50">
        <f>SUMIF(A$84:A$710,A35,C$84:C$710)</f>
        <v>0</v>
      </c>
      <c r="D35" s="50" t="e">
        <f t="shared" ref="D35:P35" si="36">D108+D179+D250+D321+D392+D463+D534+D605+D676</f>
        <v>#REF!</v>
      </c>
      <c r="E35" s="50" t="e">
        <f t="shared" si="36"/>
        <v>#REF!</v>
      </c>
      <c r="F35" s="50" t="e">
        <f t="shared" si="36"/>
        <v>#REF!</v>
      </c>
      <c r="G35" s="50" t="e">
        <f t="shared" si="36"/>
        <v>#REF!</v>
      </c>
      <c r="H35" s="50" t="e">
        <f t="shared" si="36"/>
        <v>#REF!</v>
      </c>
      <c r="I35" s="50" t="e">
        <f t="shared" si="36"/>
        <v>#REF!</v>
      </c>
      <c r="J35" s="50" t="e">
        <f t="shared" si="36"/>
        <v>#REF!</v>
      </c>
      <c r="K35" s="50" t="e">
        <f t="shared" si="36"/>
        <v>#REF!</v>
      </c>
      <c r="L35" s="50" t="e">
        <f t="shared" si="36"/>
        <v>#REF!</v>
      </c>
      <c r="M35" s="50" t="e">
        <f t="shared" si="36"/>
        <v>#REF!</v>
      </c>
      <c r="N35" s="50" t="e">
        <f t="shared" si="36"/>
        <v>#REF!</v>
      </c>
      <c r="O35" s="50" t="e">
        <f t="shared" si="36"/>
        <v>#REF!</v>
      </c>
      <c r="P35" s="50" t="e">
        <f t="shared" si="36"/>
        <v>#REF!</v>
      </c>
      <c r="Q35" s="150" t="e">
        <f t="shared" si="30"/>
        <v>#REF!</v>
      </c>
    </row>
    <row r="36" spans="1:17" s="206" customFormat="1" ht="18.75" x14ac:dyDescent="0.3">
      <c r="A36" s="15">
        <v>13620</v>
      </c>
      <c r="B36" s="24" t="s">
        <v>177</v>
      </c>
      <c r="C36" s="50">
        <f>SUMIF(A$84:A$710,A36,C$84:C$710)</f>
        <v>0</v>
      </c>
      <c r="D36" s="50" t="e">
        <f t="shared" ref="D36:P36" si="37">D109+D180+D251+D322+D393+D464+D535+D606+D677</f>
        <v>#REF!</v>
      </c>
      <c r="E36" s="50" t="e">
        <f t="shared" si="37"/>
        <v>#REF!</v>
      </c>
      <c r="F36" s="50" t="e">
        <f t="shared" si="37"/>
        <v>#REF!</v>
      </c>
      <c r="G36" s="50" t="e">
        <f t="shared" si="37"/>
        <v>#REF!</v>
      </c>
      <c r="H36" s="50" t="e">
        <f t="shared" si="37"/>
        <v>#REF!</v>
      </c>
      <c r="I36" s="50" t="e">
        <f t="shared" si="37"/>
        <v>#REF!</v>
      </c>
      <c r="J36" s="50" t="e">
        <f t="shared" si="37"/>
        <v>#REF!</v>
      </c>
      <c r="K36" s="50" t="e">
        <f t="shared" si="37"/>
        <v>#REF!</v>
      </c>
      <c r="L36" s="50" t="e">
        <f t="shared" si="37"/>
        <v>#REF!</v>
      </c>
      <c r="M36" s="50" t="e">
        <f t="shared" si="37"/>
        <v>#REF!</v>
      </c>
      <c r="N36" s="50" t="e">
        <f t="shared" si="37"/>
        <v>#REF!</v>
      </c>
      <c r="O36" s="50" t="e">
        <f t="shared" si="37"/>
        <v>#REF!</v>
      </c>
      <c r="P36" s="50" t="e">
        <f t="shared" si="37"/>
        <v>#REF!</v>
      </c>
      <c r="Q36" s="150" t="e">
        <f>IF(P36&gt;0,P36/C36*100," ")</f>
        <v>#REF!</v>
      </c>
    </row>
    <row r="37" spans="1:17" s="206" customFormat="1" ht="18.75" x14ac:dyDescent="0.3">
      <c r="A37" s="15">
        <v>13640</v>
      </c>
      <c r="B37" s="24" t="s">
        <v>19</v>
      </c>
      <c r="C37" s="50">
        <f>SUMIF(A$84:A$710,A37,C$84:C$710)</f>
        <v>0</v>
      </c>
      <c r="D37" s="50" t="e">
        <f t="shared" ref="D37:P37" si="38">D110+D181+D252+D323+D394+D465+D536+D607+D678</f>
        <v>#REF!</v>
      </c>
      <c r="E37" s="50" t="e">
        <f t="shared" si="38"/>
        <v>#REF!</v>
      </c>
      <c r="F37" s="50" t="e">
        <f t="shared" si="38"/>
        <v>#REF!</v>
      </c>
      <c r="G37" s="50" t="e">
        <f t="shared" si="38"/>
        <v>#REF!</v>
      </c>
      <c r="H37" s="50" t="e">
        <f t="shared" si="38"/>
        <v>#REF!</v>
      </c>
      <c r="I37" s="50" t="e">
        <f t="shared" si="38"/>
        <v>#REF!</v>
      </c>
      <c r="J37" s="50" t="e">
        <f t="shared" si="38"/>
        <v>#REF!</v>
      </c>
      <c r="K37" s="50" t="e">
        <f t="shared" si="38"/>
        <v>#REF!</v>
      </c>
      <c r="L37" s="50" t="e">
        <f t="shared" si="38"/>
        <v>#REF!</v>
      </c>
      <c r="M37" s="50" t="e">
        <f t="shared" si="38"/>
        <v>#REF!</v>
      </c>
      <c r="N37" s="50" t="e">
        <f t="shared" si="38"/>
        <v>#REF!</v>
      </c>
      <c r="O37" s="50" t="e">
        <f t="shared" si="38"/>
        <v>#REF!</v>
      </c>
      <c r="P37" s="50" t="e">
        <f t="shared" si="38"/>
        <v>#REF!</v>
      </c>
      <c r="Q37" s="150" t="e">
        <f>IF(P37&gt;0,P37/C37*100," ")</f>
        <v>#REF!</v>
      </c>
    </row>
    <row r="38" spans="1:17" s="229" customFormat="1" ht="18.75" x14ac:dyDescent="0.3">
      <c r="A38" s="15">
        <v>13650</v>
      </c>
      <c r="B38" s="24" t="s">
        <v>28</v>
      </c>
      <c r="C38" s="50">
        <f>SUMIF(A$84:A$710,A38,C$84:C$710)</f>
        <v>0</v>
      </c>
      <c r="D38" s="50" t="e">
        <f t="shared" ref="D38:P38" si="39">D111+D182+D253+D324+D395+D466+D537+D608+D679</f>
        <v>#REF!</v>
      </c>
      <c r="E38" s="50" t="e">
        <f t="shared" si="39"/>
        <v>#REF!</v>
      </c>
      <c r="F38" s="50" t="e">
        <f t="shared" si="39"/>
        <v>#REF!</v>
      </c>
      <c r="G38" s="50" t="e">
        <f t="shared" si="39"/>
        <v>#REF!</v>
      </c>
      <c r="H38" s="50" t="e">
        <f t="shared" si="39"/>
        <v>#REF!</v>
      </c>
      <c r="I38" s="50" t="e">
        <f t="shared" si="39"/>
        <v>#REF!</v>
      </c>
      <c r="J38" s="50" t="e">
        <f t="shared" si="39"/>
        <v>#REF!</v>
      </c>
      <c r="K38" s="50" t="e">
        <f t="shared" si="39"/>
        <v>#REF!</v>
      </c>
      <c r="L38" s="50" t="e">
        <f t="shared" si="39"/>
        <v>#REF!</v>
      </c>
      <c r="M38" s="50" t="e">
        <f t="shared" si="39"/>
        <v>#REF!</v>
      </c>
      <c r="N38" s="50" t="e">
        <f t="shared" si="39"/>
        <v>#REF!</v>
      </c>
      <c r="O38" s="50" t="e">
        <f t="shared" si="39"/>
        <v>#REF!</v>
      </c>
      <c r="P38" s="50" t="e">
        <f t="shared" si="39"/>
        <v>#REF!</v>
      </c>
      <c r="Q38" s="150" t="e">
        <f>IF(P38&gt;0,P38/C38*100," ")</f>
        <v>#REF!</v>
      </c>
    </row>
    <row r="39" spans="1:17" s="145" customFormat="1" ht="18.75" x14ac:dyDescent="0.3">
      <c r="A39" s="15">
        <v>13660</v>
      </c>
      <c r="B39" s="24" t="s">
        <v>16</v>
      </c>
      <c r="C39" s="50">
        <f>SUMIF(A$84:A$710,A39,C$84:C$710)</f>
        <v>0</v>
      </c>
      <c r="D39" s="50" t="e">
        <f t="shared" ref="D39:P39" si="40">D112+D183+D254+D325+D396+D467+D538+D609+D680</f>
        <v>#REF!</v>
      </c>
      <c r="E39" s="50" t="e">
        <f t="shared" si="40"/>
        <v>#REF!</v>
      </c>
      <c r="F39" s="50" t="e">
        <f t="shared" si="40"/>
        <v>#REF!</v>
      </c>
      <c r="G39" s="50" t="e">
        <f t="shared" si="40"/>
        <v>#REF!</v>
      </c>
      <c r="H39" s="50" t="e">
        <f t="shared" si="40"/>
        <v>#REF!</v>
      </c>
      <c r="I39" s="50" t="e">
        <f t="shared" si="40"/>
        <v>#REF!</v>
      </c>
      <c r="J39" s="50" t="e">
        <f t="shared" si="40"/>
        <v>#REF!</v>
      </c>
      <c r="K39" s="50" t="e">
        <f t="shared" si="40"/>
        <v>#REF!</v>
      </c>
      <c r="L39" s="50" t="e">
        <f t="shared" si="40"/>
        <v>#REF!</v>
      </c>
      <c r="M39" s="50" t="e">
        <f t="shared" si="40"/>
        <v>#REF!</v>
      </c>
      <c r="N39" s="50" t="e">
        <f t="shared" si="40"/>
        <v>#REF!</v>
      </c>
      <c r="O39" s="50" t="e">
        <f t="shared" si="40"/>
        <v>#REF!</v>
      </c>
      <c r="P39" s="50" t="e">
        <f t="shared" si="40"/>
        <v>#REF!</v>
      </c>
      <c r="Q39" s="150" t="e">
        <f t="shared" si="30"/>
        <v>#REF!</v>
      </c>
    </row>
    <row r="40" spans="1:17" s="188" customFormat="1" ht="18.75" x14ac:dyDescent="0.3">
      <c r="A40" s="189">
        <v>1370</v>
      </c>
      <c r="B40" s="190" t="s">
        <v>122</v>
      </c>
      <c r="C40" s="191">
        <f>SUM(C41:C42)</f>
        <v>0</v>
      </c>
      <c r="D40" s="191" t="e">
        <f t="shared" ref="D40:P40" si="41">SUM(D41:D42)</f>
        <v>#REF!</v>
      </c>
      <c r="E40" s="191" t="e">
        <f t="shared" si="41"/>
        <v>#REF!</v>
      </c>
      <c r="F40" s="191" t="e">
        <f t="shared" si="41"/>
        <v>#REF!</v>
      </c>
      <c r="G40" s="191" t="e">
        <f t="shared" si="41"/>
        <v>#REF!</v>
      </c>
      <c r="H40" s="191" t="e">
        <f t="shared" si="41"/>
        <v>#REF!</v>
      </c>
      <c r="I40" s="191" t="e">
        <f t="shared" si="41"/>
        <v>#REF!</v>
      </c>
      <c r="J40" s="191" t="e">
        <f t="shared" si="41"/>
        <v>#REF!</v>
      </c>
      <c r="K40" s="191" t="e">
        <f t="shared" si="41"/>
        <v>#REF!</v>
      </c>
      <c r="L40" s="191" t="e">
        <f t="shared" si="41"/>
        <v>#REF!</v>
      </c>
      <c r="M40" s="191" t="e">
        <f t="shared" si="41"/>
        <v>#REF!</v>
      </c>
      <c r="N40" s="191" t="e">
        <f t="shared" si="41"/>
        <v>#REF!</v>
      </c>
      <c r="O40" s="191" t="e">
        <f t="shared" si="41"/>
        <v>#REF!</v>
      </c>
      <c r="P40" s="191" t="e">
        <f t="shared" si="41"/>
        <v>#REF!</v>
      </c>
      <c r="Q40" s="191" t="e">
        <f t="shared" si="30"/>
        <v>#REF!</v>
      </c>
    </row>
    <row r="41" spans="1:17" s="145" customFormat="1" ht="18.75" x14ac:dyDescent="0.3">
      <c r="A41" s="15">
        <v>13780</v>
      </c>
      <c r="B41" s="24" t="s">
        <v>0</v>
      </c>
      <c r="C41" s="50">
        <f>SUMIF(A$84:A$710,A41,C$84:C$710)</f>
        <v>0</v>
      </c>
      <c r="D41" s="50" t="e">
        <f t="shared" ref="D41:P41" si="42">D114+D185+D256+D327+D398+D469+D540+D611+D682</f>
        <v>#REF!</v>
      </c>
      <c r="E41" s="50" t="e">
        <f t="shared" si="42"/>
        <v>#REF!</v>
      </c>
      <c r="F41" s="50" t="e">
        <f t="shared" si="42"/>
        <v>#REF!</v>
      </c>
      <c r="G41" s="50" t="e">
        <f t="shared" si="42"/>
        <v>#REF!</v>
      </c>
      <c r="H41" s="50" t="e">
        <f t="shared" si="42"/>
        <v>#REF!</v>
      </c>
      <c r="I41" s="50" t="e">
        <f t="shared" si="42"/>
        <v>#REF!</v>
      </c>
      <c r="J41" s="50" t="e">
        <f t="shared" si="42"/>
        <v>#REF!</v>
      </c>
      <c r="K41" s="50" t="e">
        <f t="shared" si="42"/>
        <v>#REF!</v>
      </c>
      <c r="L41" s="50" t="e">
        <f t="shared" si="42"/>
        <v>#REF!</v>
      </c>
      <c r="M41" s="50" t="e">
        <f t="shared" si="42"/>
        <v>#REF!</v>
      </c>
      <c r="N41" s="50" t="e">
        <f t="shared" si="42"/>
        <v>#REF!</v>
      </c>
      <c r="O41" s="50" t="e">
        <f t="shared" si="42"/>
        <v>#REF!</v>
      </c>
      <c r="P41" s="50" t="e">
        <f t="shared" si="42"/>
        <v>#REF!</v>
      </c>
      <c r="Q41" s="150" t="e">
        <f t="shared" si="30"/>
        <v>#REF!</v>
      </c>
    </row>
    <row r="42" spans="1:17" s="195" customFormat="1" ht="18.75" x14ac:dyDescent="0.3">
      <c r="A42" s="15">
        <v>13790</v>
      </c>
      <c r="B42" s="24" t="s">
        <v>32</v>
      </c>
      <c r="C42" s="50">
        <f>SUMIF(A$84:A$710,A42,C$84:C$710)</f>
        <v>0</v>
      </c>
      <c r="D42" s="50" t="e">
        <f t="shared" ref="D42:P42" si="43">D115+D186+D257+D328+D399+D470+D541+D612+D683</f>
        <v>#REF!</v>
      </c>
      <c r="E42" s="50" t="e">
        <f t="shared" si="43"/>
        <v>#REF!</v>
      </c>
      <c r="F42" s="50" t="e">
        <f t="shared" si="43"/>
        <v>#REF!</v>
      </c>
      <c r="G42" s="50" t="e">
        <f t="shared" si="43"/>
        <v>#REF!</v>
      </c>
      <c r="H42" s="50" t="e">
        <f t="shared" si="43"/>
        <v>#REF!</v>
      </c>
      <c r="I42" s="50" t="e">
        <f t="shared" si="43"/>
        <v>#REF!</v>
      </c>
      <c r="J42" s="50" t="e">
        <f t="shared" si="43"/>
        <v>#REF!</v>
      </c>
      <c r="K42" s="50" t="e">
        <f t="shared" si="43"/>
        <v>#REF!</v>
      </c>
      <c r="L42" s="50" t="e">
        <f t="shared" si="43"/>
        <v>#REF!</v>
      </c>
      <c r="M42" s="50" t="e">
        <f t="shared" si="43"/>
        <v>#REF!</v>
      </c>
      <c r="N42" s="50" t="e">
        <f t="shared" si="43"/>
        <v>#REF!</v>
      </c>
      <c r="O42" s="50" t="e">
        <f t="shared" si="43"/>
        <v>#REF!</v>
      </c>
      <c r="P42" s="50" t="e">
        <f t="shared" si="43"/>
        <v>#REF!</v>
      </c>
      <c r="Q42" s="150" t="e">
        <f t="shared" si="30"/>
        <v>#REF!</v>
      </c>
    </row>
    <row r="43" spans="1:17" s="188" customFormat="1" ht="18.75" x14ac:dyDescent="0.3">
      <c r="A43" s="189">
        <v>1380</v>
      </c>
      <c r="B43" s="190" t="s">
        <v>123</v>
      </c>
      <c r="C43" s="191">
        <f>SUM(C44:C44)</f>
        <v>0</v>
      </c>
      <c r="D43" s="191" t="e">
        <f t="shared" ref="D43:P43" si="44">SUM(D44:D44)</f>
        <v>#REF!</v>
      </c>
      <c r="E43" s="191" t="e">
        <f t="shared" si="44"/>
        <v>#REF!</v>
      </c>
      <c r="F43" s="191" t="e">
        <f t="shared" si="44"/>
        <v>#REF!</v>
      </c>
      <c r="G43" s="191" t="e">
        <f t="shared" si="44"/>
        <v>#REF!</v>
      </c>
      <c r="H43" s="191" t="e">
        <f t="shared" si="44"/>
        <v>#REF!</v>
      </c>
      <c r="I43" s="191" t="e">
        <f t="shared" si="44"/>
        <v>#REF!</v>
      </c>
      <c r="J43" s="191" t="e">
        <f t="shared" si="44"/>
        <v>#REF!</v>
      </c>
      <c r="K43" s="191" t="e">
        <f t="shared" si="44"/>
        <v>#REF!</v>
      </c>
      <c r="L43" s="191" t="e">
        <f t="shared" si="44"/>
        <v>#REF!</v>
      </c>
      <c r="M43" s="191" t="e">
        <f t="shared" si="44"/>
        <v>#REF!</v>
      </c>
      <c r="N43" s="191" t="e">
        <f t="shared" si="44"/>
        <v>#REF!</v>
      </c>
      <c r="O43" s="191" t="e">
        <f t="shared" si="44"/>
        <v>#REF!</v>
      </c>
      <c r="P43" s="191" t="e">
        <f t="shared" si="44"/>
        <v>#REF!</v>
      </c>
      <c r="Q43" s="191" t="e">
        <f t="shared" si="30"/>
        <v>#REF!</v>
      </c>
    </row>
    <row r="44" spans="1:17" s="145" customFormat="1" ht="18.75" x14ac:dyDescent="0.3">
      <c r="A44" s="15">
        <v>13851</v>
      </c>
      <c r="B44" s="24" t="s">
        <v>83</v>
      </c>
      <c r="C44" s="50">
        <f>SUMIF(A$84:A$710,A44,C$84:C$710)</f>
        <v>0</v>
      </c>
      <c r="D44" s="50" t="e">
        <f>D117+D188+D259+D330+D401+D472+D543+D614+D685</f>
        <v>#REF!</v>
      </c>
      <c r="E44" s="50" t="e">
        <f t="shared" ref="E44:P44" si="45">E117+E188+E259+E330+E401+E472+E543+E614+E685</f>
        <v>#REF!</v>
      </c>
      <c r="F44" s="50" t="e">
        <f t="shared" si="45"/>
        <v>#REF!</v>
      </c>
      <c r="G44" s="50" t="e">
        <f t="shared" si="45"/>
        <v>#REF!</v>
      </c>
      <c r="H44" s="50" t="e">
        <f t="shared" si="45"/>
        <v>#REF!</v>
      </c>
      <c r="I44" s="50" t="e">
        <f t="shared" si="45"/>
        <v>#REF!</v>
      </c>
      <c r="J44" s="50" t="e">
        <f t="shared" si="45"/>
        <v>#REF!</v>
      </c>
      <c r="K44" s="50" t="e">
        <f t="shared" si="45"/>
        <v>#REF!</v>
      </c>
      <c r="L44" s="50" t="e">
        <f t="shared" si="45"/>
        <v>#REF!</v>
      </c>
      <c r="M44" s="50" t="e">
        <f t="shared" si="45"/>
        <v>#REF!</v>
      </c>
      <c r="N44" s="50" t="e">
        <f t="shared" si="45"/>
        <v>#REF!</v>
      </c>
      <c r="O44" s="50" t="e">
        <f t="shared" si="45"/>
        <v>#REF!</v>
      </c>
      <c r="P44" s="50" t="e">
        <f t="shared" si="45"/>
        <v>#REF!</v>
      </c>
      <c r="Q44" s="150" t="e">
        <f t="shared" si="30"/>
        <v>#REF!</v>
      </c>
    </row>
    <row r="45" spans="1:17" s="195" customFormat="1" ht="18.75" x14ac:dyDescent="0.3">
      <c r="A45" s="189">
        <v>1390</v>
      </c>
      <c r="B45" s="190" t="s">
        <v>127</v>
      </c>
      <c r="C45" s="191">
        <f>SUM(C46:C46)</f>
        <v>0</v>
      </c>
      <c r="D45" s="191" t="e">
        <f t="shared" ref="D45:P45" si="46">SUM(D46:D46)</f>
        <v>#REF!</v>
      </c>
      <c r="E45" s="191" t="e">
        <f t="shared" si="46"/>
        <v>#REF!</v>
      </c>
      <c r="F45" s="191" t="e">
        <f t="shared" si="46"/>
        <v>#REF!</v>
      </c>
      <c r="G45" s="191" t="e">
        <f t="shared" si="46"/>
        <v>#REF!</v>
      </c>
      <c r="H45" s="191" t="e">
        <f t="shared" si="46"/>
        <v>#REF!</v>
      </c>
      <c r="I45" s="191" t="e">
        <f t="shared" si="46"/>
        <v>#REF!</v>
      </c>
      <c r="J45" s="191" t="e">
        <f t="shared" si="46"/>
        <v>#REF!</v>
      </c>
      <c r="K45" s="191" t="e">
        <f t="shared" si="46"/>
        <v>#REF!</v>
      </c>
      <c r="L45" s="191" t="e">
        <f t="shared" si="46"/>
        <v>#REF!</v>
      </c>
      <c r="M45" s="191" t="e">
        <f t="shared" si="46"/>
        <v>#REF!</v>
      </c>
      <c r="N45" s="191" t="e">
        <f t="shared" si="46"/>
        <v>#REF!</v>
      </c>
      <c r="O45" s="191" t="e">
        <f t="shared" si="46"/>
        <v>#REF!</v>
      </c>
      <c r="P45" s="191" t="e">
        <f t="shared" si="46"/>
        <v>#REF!</v>
      </c>
      <c r="Q45" s="191" t="e">
        <f t="shared" si="30"/>
        <v>#REF!</v>
      </c>
    </row>
    <row r="46" spans="1:17" s="195" customFormat="1" ht="18.75" x14ac:dyDescent="0.3">
      <c r="A46" s="15">
        <v>13918</v>
      </c>
      <c r="B46" s="24" t="s">
        <v>128</v>
      </c>
      <c r="C46" s="50">
        <f>SUMIF(A$84:A$710,A46,C$84:C$710)</f>
        <v>0</v>
      </c>
      <c r="D46" s="50" t="e">
        <f>D119+D190+D261+D332+D403+D474+D545+D616+D687</f>
        <v>#REF!</v>
      </c>
      <c r="E46" s="50" t="e">
        <f t="shared" ref="E46:P46" si="47">E119+E190+E261+E332+E403+E474+E545+E616+E687</f>
        <v>#REF!</v>
      </c>
      <c r="F46" s="50" t="e">
        <f t="shared" si="47"/>
        <v>#REF!</v>
      </c>
      <c r="G46" s="50" t="e">
        <f t="shared" si="47"/>
        <v>#REF!</v>
      </c>
      <c r="H46" s="50" t="e">
        <f t="shared" si="47"/>
        <v>#REF!</v>
      </c>
      <c r="I46" s="50" t="e">
        <f t="shared" si="47"/>
        <v>#REF!</v>
      </c>
      <c r="J46" s="50" t="e">
        <f t="shared" si="47"/>
        <v>#REF!</v>
      </c>
      <c r="K46" s="50" t="e">
        <f t="shared" si="47"/>
        <v>#REF!</v>
      </c>
      <c r="L46" s="50" t="e">
        <f t="shared" si="47"/>
        <v>#REF!</v>
      </c>
      <c r="M46" s="50" t="e">
        <f t="shared" si="47"/>
        <v>#REF!</v>
      </c>
      <c r="N46" s="50" t="e">
        <f t="shared" si="47"/>
        <v>#REF!</v>
      </c>
      <c r="O46" s="50" t="e">
        <f t="shared" si="47"/>
        <v>#REF!</v>
      </c>
      <c r="P46" s="50" t="e">
        <f t="shared" si="47"/>
        <v>#REF!</v>
      </c>
      <c r="Q46" s="150" t="e">
        <f t="shared" si="30"/>
        <v>#REF!</v>
      </c>
    </row>
    <row r="47" spans="1:17" s="195" customFormat="1" ht="18.75" x14ac:dyDescent="0.3">
      <c r="A47" s="189">
        <v>1395</v>
      </c>
      <c r="B47" s="190" t="s">
        <v>129</v>
      </c>
      <c r="C47" s="191">
        <f t="shared" ref="C47:P47" si="48">SUM(C48:C51)</f>
        <v>0</v>
      </c>
      <c r="D47" s="191" t="e">
        <f t="shared" si="48"/>
        <v>#REF!</v>
      </c>
      <c r="E47" s="191" t="e">
        <f t="shared" si="48"/>
        <v>#REF!</v>
      </c>
      <c r="F47" s="191" t="e">
        <f t="shared" si="48"/>
        <v>#REF!</v>
      </c>
      <c r="G47" s="191" t="e">
        <f t="shared" si="48"/>
        <v>#REF!</v>
      </c>
      <c r="H47" s="191" t="e">
        <f t="shared" si="48"/>
        <v>#REF!</v>
      </c>
      <c r="I47" s="191" t="e">
        <f t="shared" si="48"/>
        <v>#REF!</v>
      </c>
      <c r="J47" s="191" t="e">
        <f t="shared" si="48"/>
        <v>#REF!</v>
      </c>
      <c r="K47" s="191" t="e">
        <f t="shared" si="48"/>
        <v>#REF!</v>
      </c>
      <c r="L47" s="191" t="e">
        <f t="shared" si="48"/>
        <v>#REF!</v>
      </c>
      <c r="M47" s="191" t="e">
        <f t="shared" si="48"/>
        <v>#REF!</v>
      </c>
      <c r="N47" s="191" t="e">
        <f t="shared" si="48"/>
        <v>#REF!</v>
      </c>
      <c r="O47" s="191" t="e">
        <f t="shared" si="48"/>
        <v>#REF!</v>
      </c>
      <c r="P47" s="191" t="e">
        <f t="shared" si="48"/>
        <v>#REF!</v>
      </c>
      <c r="Q47" s="191" t="e">
        <f t="shared" si="30"/>
        <v>#REF!</v>
      </c>
    </row>
    <row r="48" spans="1:17" s="195" customFormat="1" ht="18.75" x14ac:dyDescent="0.3">
      <c r="A48" s="15">
        <v>13950</v>
      </c>
      <c r="B48" s="24" t="s">
        <v>3</v>
      </c>
      <c r="C48" s="50">
        <f>SUMIF(A$84:A$710,A48,C$84:C$710)</f>
        <v>0</v>
      </c>
      <c r="D48" s="50" t="e">
        <f t="shared" ref="D48:P48" si="49">D121+D192+D263+D334+D405+D476+D547+D618+D689</f>
        <v>#REF!</v>
      </c>
      <c r="E48" s="50" t="e">
        <f t="shared" si="49"/>
        <v>#REF!</v>
      </c>
      <c r="F48" s="50" t="e">
        <f t="shared" si="49"/>
        <v>#REF!</v>
      </c>
      <c r="G48" s="50" t="e">
        <f t="shared" si="49"/>
        <v>#REF!</v>
      </c>
      <c r="H48" s="50" t="e">
        <f t="shared" si="49"/>
        <v>#REF!</v>
      </c>
      <c r="I48" s="50" t="e">
        <f t="shared" si="49"/>
        <v>#REF!</v>
      </c>
      <c r="J48" s="50" t="e">
        <f t="shared" si="49"/>
        <v>#REF!</v>
      </c>
      <c r="K48" s="50" t="e">
        <f t="shared" si="49"/>
        <v>#REF!</v>
      </c>
      <c r="L48" s="50" t="e">
        <f t="shared" si="49"/>
        <v>#REF!</v>
      </c>
      <c r="M48" s="50" t="e">
        <f t="shared" si="49"/>
        <v>#REF!</v>
      </c>
      <c r="N48" s="50" t="e">
        <f t="shared" si="49"/>
        <v>#REF!</v>
      </c>
      <c r="O48" s="50" t="e">
        <f t="shared" si="49"/>
        <v>#REF!</v>
      </c>
      <c r="P48" s="50" t="e">
        <f t="shared" si="49"/>
        <v>#REF!</v>
      </c>
      <c r="Q48" s="150" t="e">
        <f t="shared" si="30"/>
        <v>#REF!</v>
      </c>
    </row>
    <row r="49" spans="1:17" s="207" customFormat="1" ht="18.75" x14ac:dyDescent="0.3">
      <c r="A49" s="15">
        <v>13951</v>
      </c>
      <c r="B49" s="24" t="s">
        <v>8</v>
      </c>
      <c r="C49" s="50">
        <f>SUMIF(A$84:A$710,A49,C$84:C$710)</f>
        <v>0</v>
      </c>
      <c r="D49" s="50" t="e">
        <f t="shared" ref="D49:P50" si="50">D122+D193+D264+D335+D406+D477+D548+D619+D690</f>
        <v>#REF!</v>
      </c>
      <c r="E49" s="50" t="e">
        <f t="shared" si="50"/>
        <v>#REF!</v>
      </c>
      <c r="F49" s="50" t="e">
        <f t="shared" si="50"/>
        <v>#REF!</v>
      </c>
      <c r="G49" s="50" t="e">
        <f t="shared" si="50"/>
        <v>#REF!</v>
      </c>
      <c r="H49" s="50" t="e">
        <f t="shared" si="50"/>
        <v>#REF!</v>
      </c>
      <c r="I49" s="50" t="e">
        <f t="shared" si="50"/>
        <v>#REF!</v>
      </c>
      <c r="J49" s="50" t="e">
        <f t="shared" si="50"/>
        <v>#REF!</v>
      </c>
      <c r="K49" s="50" t="e">
        <f t="shared" si="50"/>
        <v>#REF!</v>
      </c>
      <c r="L49" s="50" t="e">
        <f t="shared" si="50"/>
        <v>#REF!</v>
      </c>
      <c r="M49" s="50" t="e">
        <f t="shared" si="50"/>
        <v>#REF!</v>
      </c>
      <c r="N49" s="50" t="e">
        <f t="shared" si="50"/>
        <v>#REF!</v>
      </c>
      <c r="O49" s="50" t="e">
        <f t="shared" si="50"/>
        <v>#REF!</v>
      </c>
      <c r="P49" s="50" t="e">
        <f t="shared" si="50"/>
        <v>#REF!</v>
      </c>
      <c r="Q49" s="150" t="e">
        <f>IF(P49&gt;0,P49/C49*100," ")</f>
        <v>#REF!</v>
      </c>
    </row>
    <row r="50" spans="1:17" s="240" customFormat="1" ht="18.75" x14ac:dyDescent="0.3">
      <c r="A50" s="15">
        <v>13952</v>
      </c>
      <c r="B50" s="24" t="s">
        <v>192</v>
      </c>
      <c r="C50" s="50">
        <f>SUMIF(A$84:A$710,A50,C$84:C$710)</f>
        <v>0</v>
      </c>
      <c r="D50" s="50" t="e">
        <f t="shared" si="50"/>
        <v>#REF!</v>
      </c>
      <c r="E50" s="50" t="e">
        <f t="shared" si="50"/>
        <v>#REF!</v>
      </c>
      <c r="F50" s="50" t="e">
        <f t="shared" si="50"/>
        <v>#REF!</v>
      </c>
      <c r="G50" s="50" t="e">
        <f t="shared" si="50"/>
        <v>#REF!</v>
      </c>
      <c r="H50" s="50" t="e">
        <f t="shared" si="50"/>
        <v>#REF!</v>
      </c>
      <c r="I50" s="50" t="e">
        <f t="shared" si="50"/>
        <v>#REF!</v>
      </c>
      <c r="J50" s="50" t="e">
        <f t="shared" si="50"/>
        <v>#REF!</v>
      </c>
      <c r="K50" s="50" t="e">
        <f t="shared" si="50"/>
        <v>#REF!</v>
      </c>
      <c r="L50" s="50" t="e">
        <f t="shared" si="50"/>
        <v>#REF!</v>
      </c>
      <c r="M50" s="50" t="e">
        <f t="shared" si="50"/>
        <v>#REF!</v>
      </c>
      <c r="N50" s="50" t="e">
        <f t="shared" si="50"/>
        <v>#REF!</v>
      </c>
      <c r="O50" s="50" t="e">
        <f t="shared" si="50"/>
        <v>#REF!</v>
      </c>
      <c r="P50" s="50" t="e">
        <f t="shared" si="50"/>
        <v>#REF!</v>
      </c>
      <c r="Q50" s="150" t="e">
        <f>IF(P50&gt;0,P50/C50*100," ")</f>
        <v>#REF!</v>
      </c>
    </row>
    <row r="51" spans="1:17" s="195" customFormat="1" ht="18.75" x14ac:dyDescent="0.3">
      <c r="A51" s="15">
        <v>13953</v>
      </c>
      <c r="B51" s="24" t="s">
        <v>130</v>
      </c>
      <c r="C51" s="50">
        <f>SUMIF(A$84:A$710,A51,C$84:C$710)</f>
        <v>0</v>
      </c>
      <c r="D51" s="50" t="e">
        <f t="shared" ref="D51:P51" si="51">D124+D195+D266+D337+D408+D479+D550+D621+D692</f>
        <v>#REF!</v>
      </c>
      <c r="E51" s="50" t="e">
        <f t="shared" si="51"/>
        <v>#REF!</v>
      </c>
      <c r="F51" s="50" t="e">
        <f t="shared" si="51"/>
        <v>#REF!</v>
      </c>
      <c r="G51" s="50" t="e">
        <f t="shared" si="51"/>
        <v>#REF!</v>
      </c>
      <c r="H51" s="50" t="e">
        <f t="shared" si="51"/>
        <v>#REF!</v>
      </c>
      <c r="I51" s="50" t="e">
        <f t="shared" si="51"/>
        <v>#REF!</v>
      </c>
      <c r="J51" s="50" t="e">
        <f t="shared" si="51"/>
        <v>#REF!</v>
      </c>
      <c r="K51" s="50" t="e">
        <f t="shared" si="51"/>
        <v>#REF!</v>
      </c>
      <c r="L51" s="50" t="e">
        <f t="shared" si="51"/>
        <v>#REF!</v>
      </c>
      <c r="M51" s="50" t="e">
        <f t="shared" si="51"/>
        <v>#REF!</v>
      </c>
      <c r="N51" s="50" t="e">
        <f t="shared" si="51"/>
        <v>#REF!</v>
      </c>
      <c r="O51" s="50" t="e">
        <f t="shared" si="51"/>
        <v>#REF!</v>
      </c>
      <c r="P51" s="50" t="e">
        <f t="shared" si="51"/>
        <v>#REF!</v>
      </c>
      <c r="Q51" s="150" t="e">
        <f t="shared" si="30"/>
        <v>#REF!</v>
      </c>
    </row>
    <row r="52" spans="1:17" s="188" customFormat="1" ht="18.75" x14ac:dyDescent="0.3">
      <c r="A52" s="189">
        <v>1400</v>
      </c>
      <c r="B52" s="190" t="s">
        <v>124</v>
      </c>
      <c r="C52" s="191">
        <f t="shared" ref="C52:O52" si="52">SUM(C53:C56)</f>
        <v>0</v>
      </c>
      <c r="D52" s="191" t="e">
        <f t="shared" si="52"/>
        <v>#REF!</v>
      </c>
      <c r="E52" s="191" t="e">
        <f t="shared" si="52"/>
        <v>#REF!</v>
      </c>
      <c r="F52" s="191" t="e">
        <f t="shared" si="52"/>
        <v>#REF!</v>
      </c>
      <c r="G52" s="191" t="e">
        <f t="shared" si="52"/>
        <v>#REF!</v>
      </c>
      <c r="H52" s="191" t="e">
        <f t="shared" si="52"/>
        <v>#REF!</v>
      </c>
      <c r="I52" s="191" t="e">
        <f t="shared" si="52"/>
        <v>#REF!</v>
      </c>
      <c r="J52" s="191" t="e">
        <f t="shared" si="52"/>
        <v>#REF!</v>
      </c>
      <c r="K52" s="191" t="e">
        <f t="shared" si="52"/>
        <v>#REF!</v>
      </c>
      <c r="L52" s="191" t="e">
        <f t="shared" si="52"/>
        <v>#REF!</v>
      </c>
      <c r="M52" s="191" t="e">
        <f t="shared" si="52"/>
        <v>#REF!</v>
      </c>
      <c r="N52" s="191" t="e">
        <f t="shared" si="52"/>
        <v>#REF!</v>
      </c>
      <c r="O52" s="191" t="e">
        <f t="shared" si="52"/>
        <v>#REF!</v>
      </c>
      <c r="P52" s="191" t="e">
        <f>SUM(P53:P56)</f>
        <v>#REF!</v>
      </c>
      <c r="Q52" s="191" t="e">
        <f t="shared" si="30"/>
        <v>#REF!</v>
      </c>
    </row>
    <row r="53" spans="1:17" s="145" customFormat="1" ht="18.75" x14ac:dyDescent="0.3">
      <c r="A53" s="15">
        <v>14010</v>
      </c>
      <c r="B53" s="24" t="s">
        <v>9</v>
      </c>
      <c r="C53" s="50">
        <f>SUMIF(A$84:A$710,A53,C$84:C$710)</f>
        <v>0</v>
      </c>
      <c r="D53" s="50" t="e">
        <f t="shared" ref="D53:P53" si="53">D126+D197+D268+D339+D410+D481+D552+D623+D694</f>
        <v>#REF!</v>
      </c>
      <c r="E53" s="50" t="e">
        <f t="shared" si="53"/>
        <v>#REF!</v>
      </c>
      <c r="F53" s="50" t="e">
        <f t="shared" si="53"/>
        <v>#REF!</v>
      </c>
      <c r="G53" s="50" t="e">
        <f t="shared" si="53"/>
        <v>#REF!</v>
      </c>
      <c r="H53" s="50" t="e">
        <f t="shared" si="53"/>
        <v>#REF!</v>
      </c>
      <c r="I53" s="50" t="e">
        <f t="shared" si="53"/>
        <v>#REF!</v>
      </c>
      <c r="J53" s="50" t="e">
        <f t="shared" si="53"/>
        <v>#REF!</v>
      </c>
      <c r="K53" s="50" t="e">
        <f t="shared" si="53"/>
        <v>#REF!</v>
      </c>
      <c r="L53" s="50" t="e">
        <f t="shared" si="53"/>
        <v>#REF!</v>
      </c>
      <c r="M53" s="50" t="e">
        <f t="shared" si="53"/>
        <v>#REF!</v>
      </c>
      <c r="N53" s="50" t="e">
        <f t="shared" si="53"/>
        <v>#REF!</v>
      </c>
      <c r="O53" s="50" t="e">
        <f t="shared" si="53"/>
        <v>#REF!</v>
      </c>
      <c r="P53" s="50" t="e">
        <f t="shared" si="53"/>
        <v>#REF!</v>
      </c>
      <c r="Q53" s="150" t="e">
        <f t="shared" si="30"/>
        <v>#REF!</v>
      </c>
    </row>
    <row r="54" spans="1:17" s="201" customFormat="1" ht="18.75" x14ac:dyDescent="0.3">
      <c r="A54" s="15">
        <v>14020</v>
      </c>
      <c r="B54" s="24" t="s">
        <v>135</v>
      </c>
      <c r="C54" s="50">
        <f>SUMIF(A$84:A$710,A54,C$84:C$710)</f>
        <v>0</v>
      </c>
      <c r="D54" s="50" t="e">
        <f t="shared" ref="D54:P54" si="54">D127+D198+D269+D340+D411+D482+D553+D624+D695</f>
        <v>#REF!</v>
      </c>
      <c r="E54" s="50" t="e">
        <f t="shared" si="54"/>
        <v>#REF!</v>
      </c>
      <c r="F54" s="50" t="e">
        <f t="shared" si="54"/>
        <v>#REF!</v>
      </c>
      <c r="G54" s="50" t="e">
        <f t="shared" si="54"/>
        <v>#REF!</v>
      </c>
      <c r="H54" s="50" t="e">
        <f t="shared" si="54"/>
        <v>#REF!</v>
      </c>
      <c r="I54" s="50" t="e">
        <f t="shared" si="54"/>
        <v>#REF!</v>
      </c>
      <c r="J54" s="50" t="e">
        <f t="shared" si="54"/>
        <v>#REF!</v>
      </c>
      <c r="K54" s="50" t="e">
        <f t="shared" si="54"/>
        <v>#REF!</v>
      </c>
      <c r="L54" s="50" t="e">
        <f t="shared" si="54"/>
        <v>#REF!</v>
      </c>
      <c r="M54" s="50" t="e">
        <f t="shared" si="54"/>
        <v>#REF!</v>
      </c>
      <c r="N54" s="50" t="e">
        <f t="shared" si="54"/>
        <v>#REF!</v>
      </c>
      <c r="O54" s="50" t="e">
        <f t="shared" si="54"/>
        <v>#REF!</v>
      </c>
      <c r="P54" s="50" t="e">
        <f t="shared" si="54"/>
        <v>#REF!</v>
      </c>
      <c r="Q54" s="150" t="e">
        <f t="shared" si="30"/>
        <v>#REF!</v>
      </c>
    </row>
    <row r="55" spans="1:17" s="230" customFormat="1" ht="15" x14ac:dyDescent="0.2">
      <c r="A55" s="161">
        <v>14040</v>
      </c>
      <c r="B55" s="148" t="s">
        <v>29</v>
      </c>
      <c r="C55" s="50">
        <f>SUMIF(A$84:A$710,A55,C$84:C$710)</f>
        <v>0</v>
      </c>
      <c r="D55" s="50" t="e">
        <f t="shared" ref="D55:P55" si="55">D128+D199+D270+D341+D412+D483+D554+D625+D696</f>
        <v>#REF!</v>
      </c>
      <c r="E55" s="50" t="e">
        <f t="shared" si="55"/>
        <v>#REF!</v>
      </c>
      <c r="F55" s="50" t="e">
        <f t="shared" si="55"/>
        <v>#REF!</v>
      </c>
      <c r="G55" s="50" t="e">
        <f t="shared" si="55"/>
        <v>#REF!</v>
      </c>
      <c r="H55" s="50" t="e">
        <f t="shared" si="55"/>
        <v>#REF!</v>
      </c>
      <c r="I55" s="50" t="e">
        <f t="shared" si="55"/>
        <v>#REF!</v>
      </c>
      <c r="J55" s="50" t="e">
        <f t="shared" si="55"/>
        <v>#REF!</v>
      </c>
      <c r="K55" s="50" t="e">
        <f t="shared" si="55"/>
        <v>#REF!</v>
      </c>
      <c r="L55" s="50" t="e">
        <f t="shared" si="55"/>
        <v>#REF!</v>
      </c>
      <c r="M55" s="50" t="e">
        <f t="shared" si="55"/>
        <v>#REF!</v>
      </c>
      <c r="N55" s="50" t="e">
        <f t="shared" si="55"/>
        <v>#REF!</v>
      </c>
      <c r="O55" s="50" t="e">
        <f t="shared" si="55"/>
        <v>#REF!</v>
      </c>
      <c r="P55" s="50" t="e">
        <f t="shared" si="55"/>
        <v>#REF!</v>
      </c>
      <c r="Q55" s="150" t="e">
        <f>IF(P55&gt;0,P55/C55*100," ")</f>
        <v>#REF!</v>
      </c>
    </row>
    <row r="56" spans="1:17" s="195" customFormat="1" ht="18.75" x14ac:dyDescent="0.3">
      <c r="A56" s="15">
        <v>14050</v>
      </c>
      <c r="B56" s="24" t="s">
        <v>190</v>
      </c>
      <c r="C56" s="50">
        <f>SUMIF(A$84:A$710,A56,C$84:C$710)</f>
        <v>0</v>
      </c>
      <c r="D56" s="50" t="e">
        <f t="shared" ref="D56:P56" si="56">D129+D200+D271+D342+D413+D484+D555+D626+D697</f>
        <v>#REF!</v>
      </c>
      <c r="E56" s="50" t="e">
        <f t="shared" si="56"/>
        <v>#REF!</v>
      </c>
      <c r="F56" s="50" t="e">
        <f t="shared" si="56"/>
        <v>#REF!</v>
      </c>
      <c r="G56" s="50" t="e">
        <f t="shared" si="56"/>
        <v>#REF!</v>
      </c>
      <c r="H56" s="50" t="e">
        <f t="shared" si="56"/>
        <v>#REF!</v>
      </c>
      <c r="I56" s="50" t="e">
        <f t="shared" si="56"/>
        <v>#REF!</v>
      </c>
      <c r="J56" s="50" t="e">
        <f t="shared" si="56"/>
        <v>#REF!</v>
      </c>
      <c r="K56" s="50" t="e">
        <f t="shared" si="56"/>
        <v>#REF!</v>
      </c>
      <c r="L56" s="50" t="e">
        <f t="shared" si="56"/>
        <v>#REF!</v>
      </c>
      <c r="M56" s="50" t="e">
        <f t="shared" si="56"/>
        <v>#REF!</v>
      </c>
      <c r="N56" s="50" t="e">
        <f t="shared" si="56"/>
        <v>#REF!</v>
      </c>
      <c r="O56" s="50" t="e">
        <f t="shared" si="56"/>
        <v>#REF!</v>
      </c>
      <c r="P56" s="50" t="e">
        <f t="shared" si="56"/>
        <v>#REF!</v>
      </c>
      <c r="Q56" s="150" t="e">
        <f t="shared" si="30"/>
        <v>#REF!</v>
      </c>
    </row>
    <row r="57" spans="1:17" s="188" customFormat="1" ht="18.75" x14ac:dyDescent="0.3">
      <c r="A57" s="189">
        <v>1410</v>
      </c>
      <c r="B57" s="190" t="s">
        <v>125</v>
      </c>
      <c r="C57" s="191">
        <f t="shared" ref="C57:O57" si="57">SUM(C58:C60)</f>
        <v>0</v>
      </c>
      <c r="D57" s="191" t="e">
        <f t="shared" si="57"/>
        <v>#REF!</v>
      </c>
      <c r="E57" s="191" t="e">
        <f t="shared" si="57"/>
        <v>#REF!</v>
      </c>
      <c r="F57" s="191" t="e">
        <f t="shared" si="57"/>
        <v>#REF!</v>
      </c>
      <c r="G57" s="191" t="e">
        <f t="shared" si="57"/>
        <v>#REF!</v>
      </c>
      <c r="H57" s="191" t="e">
        <f t="shared" si="57"/>
        <v>#REF!</v>
      </c>
      <c r="I57" s="191" t="e">
        <f t="shared" si="57"/>
        <v>#REF!</v>
      </c>
      <c r="J57" s="191" t="e">
        <f t="shared" si="57"/>
        <v>#REF!</v>
      </c>
      <c r="K57" s="191" t="e">
        <f t="shared" si="57"/>
        <v>#REF!</v>
      </c>
      <c r="L57" s="191" t="e">
        <f t="shared" si="57"/>
        <v>#REF!</v>
      </c>
      <c r="M57" s="191" t="e">
        <f t="shared" si="57"/>
        <v>#REF!</v>
      </c>
      <c r="N57" s="191" t="e">
        <f t="shared" si="57"/>
        <v>#REF!</v>
      </c>
      <c r="O57" s="191" t="e">
        <f t="shared" si="57"/>
        <v>#REF!</v>
      </c>
      <c r="P57" s="191" t="e">
        <f>SUM(P58:P60)</f>
        <v>#REF!</v>
      </c>
      <c r="Q57" s="191" t="e">
        <f t="shared" si="30"/>
        <v>#REF!</v>
      </c>
    </row>
    <row r="58" spans="1:17" s="145" customFormat="1" ht="18.75" x14ac:dyDescent="0.3">
      <c r="A58" s="15">
        <v>14110</v>
      </c>
      <c r="B58" s="22" t="s">
        <v>30</v>
      </c>
      <c r="C58" s="50">
        <f>SUMIF(A$84:A$710,A58,C$84:C$710)</f>
        <v>0</v>
      </c>
      <c r="D58" s="50" t="e">
        <f t="shared" ref="D58:P58" si="58">D131+D202+D273+D344+D415+D486+D557+D628+D699</f>
        <v>#REF!</v>
      </c>
      <c r="E58" s="50" t="e">
        <f t="shared" si="58"/>
        <v>#REF!</v>
      </c>
      <c r="F58" s="50" t="e">
        <f t="shared" si="58"/>
        <v>#REF!</v>
      </c>
      <c r="G58" s="50" t="e">
        <f t="shared" si="58"/>
        <v>#REF!</v>
      </c>
      <c r="H58" s="50" t="e">
        <f t="shared" si="58"/>
        <v>#REF!</v>
      </c>
      <c r="I58" s="50" t="e">
        <f t="shared" si="58"/>
        <v>#REF!</v>
      </c>
      <c r="J58" s="50" t="e">
        <f t="shared" si="58"/>
        <v>#REF!</v>
      </c>
      <c r="K58" s="50" t="e">
        <f t="shared" si="58"/>
        <v>#REF!</v>
      </c>
      <c r="L58" s="50" t="e">
        <f t="shared" si="58"/>
        <v>#REF!</v>
      </c>
      <c r="M58" s="50" t="e">
        <f t="shared" si="58"/>
        <v>#REF!</v>
      </c>
      <c r="N58" s="50" t="e">
        <f t="shared" si="58"/>
        <v>#REF!</v>
      </c>
      <c r="O58" s="50" t="e">
        <f t="shared" si="58"/>
        <v>#REF!</v>
      </c>
      <c r="P58" s="50" t="e">
        <f t="shared" si="58"/>
        <v>#REF!</v>
      </c>
      <c r="Q58" s="150" t="e">
        <f t="shared" si="30"/>
        <v>#REF!</v>
      </c>
    </row>
    <row r="59" spans="1:17" s="145" customFormat="1" ht="18.75" x14ac:dyDescent="0.3">
      <c r="A59" s="138">
        <v>14140</v>
      </c>
      <c r="B59" s="22" t="s">
        <v>82</v>
      </c>
      <c r="C59" s="50">
        <f>SUMIF(A$84:A$710,A59,C$84:C$710)</f>
        <v>0</v>
      </c>
      <c r="D59" s="50" t="e">
        <f t="shared" ref="D59:P59" si="59">D132+D203+D274+D345+D416+D487+D558+D629+D700</f>
        <v>#REF!</v>
      </c>
      <c r="E59" s="50" t="e">
        <f t="shared" si="59"/>
        <v>#REF!</v>
      </c>
      <c r="F59" s="50" t="e">
        <f t="shared" si="59"/>
        <v>#REF!</v>
      </c>
      <c r="G59" s="50" t="e">
        <f t="shared" si="59"/>
        <v>#REF!</v>
      </c>
      <c r="H59" s="50" t="e">
        <f t="shared" si="59"/>
        <v>#REF!</v>
      </c>
      <c r="I59" s="50" t="e">
        <f t="shared" si="59"/>
        <v>#REF!</v>
      </c>
      <c r="J59" s="50" t="e">
        <f t="shared" si="59"/>
        <v>#REF!</v>
      </c>
      <c r="K59" s="50" t="e">
        <f t="shared" si="59"/>
        <v>#REF!</v>
      </c>
      <c r="L59" s="50" t="e">
        <f t="shared" si="59"/>
        <v>#REF!</v>
      </c>
      <c r="M59" s="50" t="e">
        <f t="shared" si="59"/>
        <v>#REF!</v>
      </c>
      <c r="N59" s="50" t="e">
        <f t="shared" si="59"/>
        <v>#REF!</v>
      </c>
      <c r="O59" s="50" t="e">
        <f t="shared" si="59"/>
        <v>#REF!</v>
      </c>
      <c r="P59" s="50" t="e">
        <f t="shared" si="59"/>
        <v>#REF!</v>
      </c>
      <c r="Q59" s="150" t="e">
        <f t="shared" si="30"/>
        <v>#REF!</v>
      </c>
    </row>
    <row r="60" spans="1:17" s="195" customFormat="1" ht="18.75" x14ac:dyDescent="0.3">
      <c r="A60" s="196">
        <v>14150</v>
      </c>
      <c r="B60" s="22" t="s">
        <v>131</v>
      </c>
      <c r="C60" s="50">
        <f>SUMIF(A$84:A$710,A60,C$84:C$710)</f>
        <v>0</v>
      </c>
      <c r="D60" s="50" t="e">
        <f t="shared" ref="D60:P60" si="60">D133+D204+D275+D346+D417+D488+D559+D630+D701</f>
        <v>#REF!</v>
      </c>
      <c r="E60" s="50" t="e">
        <f t="shared" si="60"/>
        <v>#REF!</v>
      </c>
      <c r="F60" s="50" t="e">
        <f t="shared" si="60"/>
        <v>#REF!</v>
      </c>
      <c r="G60" s="50" t="e">
        <f t="shared" si="60"/>
        <v>#REF!</v>
      </c>
      <c r="H60" s="50" t="e">
        <f t="shared" si="60"/>
        <v>#REF!</v>
      </c>
      <c r="I60" s="50" t="e">
        <f t="shared" si="60"/>
        <v>#REF!</v>
      </c>
      <c r="J60" s="50" t="e">
        <f t="shared" si="60"/>
        <v>#REF!</v>
      </c>
      <c r="K60" s="50" t="e">
        <f t="shared" si="60"/>
        <v>#REF!</v>
      </c>
      <c r="L60" s="50" t="e">
        <f t="shared" si="60"/>
        <v>#REF!</v>
      </c>
      <c r="M60" s="50" t="e">
        <f t="shared" si="60"/>
        <v>#REF!</v>
      </c>
      <c r="N60" s="50" t="e">
        <f t="shared" si="60"/>
        <v>#REF!</v>
      </c>
      <c r="O60" s="50" t="e">
        <f t="shared" si="60"/>
        <v>#REF!</v>
      </c>
      <c r="P60" s="50" t="e">
        <f t="shared" si="60"/>
        <v>#REF!</v>
      </c>
      <c r="Q60" s="150" t="e">
        <f t="shared" si="30"/>
        <v>#REF!</v>
      </c>
    </row>
    <row r="61" spans="1:17" s="207" customFormat="1" ht="18.75" x14ac:dyDescent="0.3">
      <c r="A61" s="189">
        <v>1420</v>
      </c>
      <c r="B61" s="190" t="s">
        <v>126</v>
      </c>
      <c r="C61" s="191">
        <f>SUM(C62:C62)</f>
        <v>0</v>
      </c>
      <c r="D61" s="191" t="e">
        <f t="shared" ref="D61:P61" si="61">SUM(D62:D62)</f>
        <v>#REF!</v>
      </c>
      <c r="E61" s="191" t="e">
        <f t="shared" si="61"/>
        <v>#REF!</v>
      </c>
      <c r="F61" s="191" t="e">
        <f t="shared" si="61"/>
        <v>#REF!</v>
      </c>
      <c r="G61" s="191" t="e">
        <f t="shared" si="61"/>
        <v>#REF!</v>
      </c>
      <c r="H61" s="191" t="e">
        <f t="shared" si="61"/>
        <v>#REF!</v>
      </c>
      <c r="I61" s="191" t="e">
        <f t="shared" si="61"/>
        <v>#REF!</v>
      </c>
      <c r="J61" s="191" t="e">
        <f t="shared" si="61"/>
        <v>#REF!</v>
      </c>
      <c r="K61" s="191" t="e">
        <f t="shared" si="61"/>
        <v>#REF!</v>
      </c>
      <c r="L61" s="191" t="e">
        <f t="shared" si="61"/>
        <v>#REF!</v>
      </c>
      <c r="M61" s="191" t="e">
        <f t="shared" si="61"/>
        <v>#REF!</v>
      </c>
      <c r="N61" s="191" t="e">
        <f t="shared" si="61"/>
        <v>#REF!</v>
      </c>
      <c r="O61" s="191" t="e">
        <f t="shared" si="61"/>
        <v>#REF!</v>
      </c>
      <c r="P61" s="191" t="e">
        <f t="shared" si="61"/>
        <v>#REF!</v>
      </c>
      <c r="Q61" s="191" t="e">
        <f t="shared" si="30"/>
        <v>#REF!</v>
      </c>
    </row>
    <row r="62" spans="1:17" s="207" customFormat="1" ht="18.75" x14ac:dyDescent="0.3">
      <c r="A62" s="196">
        <v>14210</v>
      </c>
      <c r="B62" s="22" t="s">
        <v>17</v>
      </c>
      <c r="C62" s="50">
        <f>SUMIF(A$84:A$710,A62,C$84:C$710)</f>
        <v>0</v>
      </c>
      <c r="D62" s="50" t="e">
        <f>D135+D206+D277+D348+D419+D490+D561+D632+D703</f>
        <v>#REF!</v>
      </c>
      <c r="E62" s="50" t="e">
        <f t="shared" ref="E62:P62" si="62">E135+E206+E277+E348+E419+E490+E561+E632+E703</f>
        <v>#REF!</v>
      </c>
      <c r="F62" s="50" t="e">
        <f t="shared" si="62"/>
        <v>#REF!</v>
      </c>
      <c r="G62" s="50" t="e">
        <f t="shared" si="62"/>
        <v>#REF!</v>
      </c>
      <c r="H62" s="50" t="e">
        <f t="shared" si="62"/>
        <v>#REF!</v>
      </c>
      <c r="I62" s="50" t="e">
        <f t="shared" si="62"/>
        <v>#REF!</v>
      </c>
      <c r="J62" s="50" t="e">
        <f t="shared" si="62"/>
        <v>#REF!</v>
      </c>
      <c r="K62" s="50" t="e">
        <f t="shared" si="62"/>
        <v>#REF!</v>
      </c>
      <c r="L62" s="50" t="e">
        <f t="shared" si="62"/>
        <v>#REF!</v>
      </c>
      <c r="M62" s="50" t="e">
        <f t="shared" si="62"/>
        <v>#REF!</v>
      </c>
      <c r="N62" s="50" t="e">
        <f t="shared" si="62"/>
        <v>#REF!</v>
      </c>
      <c r="O62" s="50" t="e">
        <f t="shared" si="62"/>
        <v>#REF!</v>
      </c>
      <c r="P62" s="50" t="e">
        <f t="shared" si="62"/>
        <v>#REF!</v>
      </c>
      <c r="Q62" s="150" t="e">
        <f>IF(P62&gt;0,P62/C62*100," ")</f>
        <v>#REF!</v>
      </c>
    </row>
    <row r="63" spans="1:17" s="195" customFormat="1" ht="18.75" x14ac:dyDescent="0.3">
      <c r="A63" s="189">
        <v>1430</v>
      </c>
      <c r="B63" s="190" t="s">
        <v>132</v>
      </c>
      <c r="C63" s="191">
        <f>SUM(C64:C65)</f>
        <v>0</v>
      </c>
      <c r="D63" s="191" t="e">
        <f t="shared" ref="D63:P63" si="63">SUM(D64:D65)</f>
        <v>#REF!</v>
      </c>
      <c r="E63" s="191" t="e">
        <f t="shared" si="63"/>
        <v>#REF!</v>
      </c>
      <c r="F63" s="191" t="e">
        <f t="shared" si="63"/>
        <v>#REF!</v>
      </c>
      <c r="G63" s="191" t="e">
        <f t="shared" si="63"/>
        <v>#REF!</v>
      </c>
      <c r="H63" s="191" t="e">
        <f t="shared" si="63"/>
        <v>#REF!</v>
      </c>
      <c r="I63" s="191" t="e">
        <f t="shared" si="63"/>
        <v>#REF!</v>
      </c>
      <c r="J63" s="191" t="e">
        <f t="shared" si="63"/>
        <v>#REF!</v>
      </c>
      <c r="K63" s="191" t="e">
        <f t="shared" si="63"/>
        <v>#REF!</v>
      </c>
      <c r="L63" s="191" t="e">
        <f t="shared" si="63"/>
        <v>#REF!</v>
      </c>
      <c r="M63" s="191" t="e">
        <f t="shared" si="63"/>
        <v>#REF!</v>
      </c>
      <c r="N63" s="191" t="e">
        <f t="shared" si="63"/>
        <v>#REF!</v>
      </c>
      <c r="O63" s="191" t="e">
        <f t="shared" si="63"/>
        <v>#REF!</v>
      </c>
      <c r="P63" s="191" t="e">
        <f t="shared" si="63"/>
        <v>#REF!</v>
      </c>
      <c r="Q63" s="191" t="e">
        <f t="shared" si="30"/>
        <v>#REF!</v>
      </c>
    </row>
    <row r="64" spans="1:17" s="195" customFormat="1" ht="18.75" x14ac:dyDescent="0.3">
      <c r="A64" s="196">
        <v>14310</v>
      </c>
      <c r="B64" s="22" t="s">
        <v>20</v>
      </c>
      <c r="C64" s="50">
        <f>SUMIF(A$84:A$710,A64,C$84:C$710)</f>
        <v>0</v>
      </c>
      <c r="D64" s="50" t="e">
        <f t="shared" ref="D64:P64" si="64">D137+D208+D279+D350+D421+D492+D563+D634+D705</f>
        <v>#REF!</v>
      </c>
      <c r="E64" s="50" t="e">
        <f t="shared" si="64"/>
        <v>#REF!</v>
      </c>
      <c r="F64" s="50" t="e">
        <f t="shared" si="64"/>
        <v>#REF!</v>
      </c>
      <c r="G64" s="50" t="e">
        <f t="shared" si="64"/>
        <v>#REF!</v>
      </c>
      <c r="H64" s="50" t="e">
        <f t="shared" si="64"/>
        <v>#REF!</v>
      </c>
      <c r="I64" s="50" t="e">
        <f t="shared" si="64"/>
        <v>#REF!</v>
      </c>
      <c r="J64" s="50" t="e">
        <f t="shared" si="64"/>
        <v>#REF!</v>
      </c>
      <c r="K64" s="50" t="e">
        <f t="shared" si="64"/>
        <v>#REF!</v>
      </c>
      <c r="L64" s="50" t="e">
        <f t="shared" si="64"/>
        <v>#REF!</v>
      </c>
      <c r="M64" s="50" t="e">
        <f t="shared" si="64"/>
        <v>#REF!</v>
      </c>
      <c r="N64" s="50" t="e">
        <f t="shared" si="64"/>
        <v>#REF!</v>
      </c>
      <c r="O64" s="50" t="e">
        <f t="shared" si="64"/>
        <v>#REF!</v>
      </c>
      <c r="P64" s="50" t="e">
        <f t="shared" si="64"/>
        <v>#REF!</v>
      </c>
      <c r="Q64" s="150" t="e">
        <f t="shared" si="30"/>
        <v>#REF!</v>
      </c>
    </row>
    <row r="65" spans="1:17" s="195" customFormat="1" ht="18.75" x14ac:dyDescent="0.3">
      <c r="A65" s="196">
        <v>14320</v>
      </c>
      <c r="B65" s="22" t="s">
        <v>133</v>
      </c>
      <c r="C65" s="50">
        <f>SUMIF(A$84:A$710,A65,C$84:C$710)</f>
        <v>0</v>
      </c>
      <c r="D65" s="50" t="e">
        <f t="shared" ref="D65:P65" si="65">D138+D209+D280+D351+D422+D493+D564+D635+D706</f>
        <v>#REF!</v>
      </c>
      <c r="E65" s="50" t="e">
        <f t="shared" si="65"/>
        <v>#REF!</v>
      </c>
      <c r="F65" s="50" t="e">
        <f t="shared" si="65"/>
        <v>#REF!</v>
      </c>
      <c r="G65" s="50" t="e">
        <f t="shared" si="65"/>
        <v>#REF!</v>
      </c>
      <c r="H65" s="50" t="e">
        <f t="shared" si="65"/>
        <v>#REF!</v>
      </c>
      <c r="I65" s="50" t="e">
        <f t="shared" si="65"/>
        <v>#REF!</v>
      </c>
      <c r="J65" s="50" t="e">
        <f t="shared" si="65"/>
        <v>#REF!</v>
      </c>
      <c r="K65" s="50" t="e">
        <f t="shared" si="65"/>
        <v>#REF!</v>
      </c>
      <c r="L65" s="50" t="e">
        <f t="shared" si="65"/>
        <v>#REF!</v>
      </c>
      <c r="M65" s="50" t="e">
        <f t="shared" si="65"/>
        <v>#REF!</v>
      </c>
      <c r="N65" s="50" t="e">
        <f t="shared" si="65"/>
        <v>#REF!</v>
      </c>
      <c r="O65" s="50" t="e">
        <f t="shared" si="65"/>
        <v>#REF!</v>
      </c>
      <c r="P65" s="50" t="e">
        <f t="shared" si="65"/>
        <v>#REF!</v>
      </c>
      <c r="Q65" s="150" t="e">
        <f t="shared" si="30"/>
        <v>#REF!</v>
      </c>
    </row>
    <row r="66" spans="1:17" s="145" customFormat="1" ht="16.5" thickBot="1" x14ac:dyDescent="0.3">
      <c r="A66" s="159">
        <v>1320</v>
      </c>
      <c r="B66" s="146" t="s">
        <v>10</v>
      </c>
      <c r="C66" s="147">
        <f>SUM(C67:C69)</f>
        <v>0</v>
      </c>
      <c r="D66" s="147" t="e">
        <f t="shared" ref="D66:P66" si="66">SUM(D67:D69)</f>
        <v>#REF!</v>
      </c>
      <c r="E66" s="231" t="e">
        <f t="shared" si="66"/>
        <v>#REF!</v>
      </c>
      <c r="F66" s="231" t="e">
        <f t="shared" si="66"/>
        <v>#REF!</v>
      </c>
      <c r="G66" s="231" t="e">
        <f t="shared" si="66"/>
        <v>#REF!</v>
      </c>
      <c r="H66" s="231" t="e">
        <f t="shared" si="66"/>
        <v>#REF!</v>
      </c>
      <c r="I66" s="231" t="e">
        <f t="shared" si="66"/>
        <v>#REF!</v>
      </c>
      <c r="J66" s="231" t="e">
        <f t="shared" si="66"/>
        <v>#REF!</v>
      </c>
      <c r="K66" s="231" t="e">
        <f t="shared" si="66"/>
        <v>#REF!</v>
      </c>
      <c r="L66" s="231" t="e">
        <f t="shared" si="66"/>
        <v>#REF!</v>
      </c>
      <c r="M66" s="231" t="e">
        <f t="shared" si="66"/>
        <v>#REF!</v>
      </c>
      <c r="N66" s="231" t="e">
        <f t="shared" si="66"/>
        <v>#REF!</v>
      </c>
      <c r="O66" s="231" t="e">
        <f t="shared" si="66"/>
        <v>#REF!</v>
      </c>
      <c r="P66" s="231" t="e">
        <f t="shared" si="66"/>
        <v>#REF!</v>
      </c>
      <c r="Q66" s="147" t="e">
        <f t="shared" si="30"/>
        <v>#REF!</v>
      </c>
    </row>
    <row r="67" spans="1:17" s="145" customFormat="1" ht="18.75" x14ac:dyDescent="0.3">
      <c r="A67" s="139">
        <v>13210</v>
      </c>
      <c r="B67" s="26" t="s">
        <v>11</v>
      </c>
      <c r="C67" s="50">
        <f>SUMIF(A$84:A$710,A67,C$84:C$710)</f>
        <v>0</v>
      </c>
      <c r="D67" s="50" t="e">
        <f t="shared" ref="D67:P67" si="67">D140+D211+D282+D353+D424+D495+D566+D637+D708</f>
        <v>#REF!</v>
      </c>
      <c r="E67" s="50" t="e">
        <f t="shared" si="67"/>
        <v>#REF!</v>
      </c>
      <c r="F67" s="50" t="e">
        <f t="shared" si="67"/>
        <v>#REF!</v>
      </c>
      <c r="G67" s="50" t="e">
        <f t="shared" si="67"/>
        <v>#REF!</v>
      </c>
      <c r="H67" s="50" t="e">
        <f t="shared" si="67"/>
        <v>#REF!</v>
      </c>
      <c r="I67" s="50" t="e">
        <f t="shared" si="67"/>
        <v>#REF!</v>
      </c>
      <c r="J67" s="50" t="e">
        <f t="shared" si="67"/>
        <v>#REF!</v>
      </c>
      <c r="K67" s="50" t="e">
        <f t="shared" si="67"/>
        <v>#REF!</v>
      </c>
      <c r="L67" s="50" t="e">
        <f t="shared" si="67"/>
        <v>#REF!</v>
      </c>
      <c r="M67" s="50" t="e">
        <f t="shared" si="67"/>
        <v>#REF!</v>
      </c>
      <c r="N67" s="50" t="e">
        <f t="shared" si="67"/>
        <v>#REF!</v>
      </c>
      <c r="O67" s="50" t="e">
        <f t="shared" si="67"/>
        <v>#REF!</v>
      </c>
      <c r="P67" s="50" t="e">
        <f t="shared" si="67"/>
        <v>#REF!</v>
      </c>
      <c r="Q67" s="150" t="e">
        <f t="shared" si="30"/>
        <v>#REF!</v>
      </c>
    </row>
    <row r="68" spans="1:17" s="145" customFormat="1" ht="18.75" x14ac:dyDescent="0.3">
      <c r="A68" s="139">
        <v>13220</v>
      </c>
      <c r="B68" s="26" t="s">
        <v>12</v>
      </c>
      <c r="C68" s="50">
        <f>SUMIF(A$84:A$710,A68,C$84:C$710)</f>
        <v>0</v>
      </c>
      <c r="D68" s="50" t="e">
        <f t="shared" ref="D68:P68" si="68">D141+D212+D283+D354+D425+D496+D567+D638+D709</f>
        <v>#REF!</v>
      </c>
      <c r="E68" s="50" t="e">
        <f t="shared" si="68"/>
        <v>#REF!</v>
      </c>
      <c r="F68" s="50" t="e">
        <f t="shared" si="68"/>
        <v>#REF!</v>
      </c>
      <c r="G68" s="50" t="e">
        <f t="shared" si="68"/>
        <v>#REF!</v>
      </c>
      <c r="H68" s="50" t="e">
        <f t="shared" si="68"/>
        <v>#REF!</v>
      </c>
      <c r="I68" s="50" t="e">
        <f t="shared" si="68"/>
        <v>#REF!</v>
      </c>
      <c r="J68" s="50" t="e">
        <f t="shared" si="68"/>
        <v>#REF!</v>
      </c>
      <c r="K68" s="50" t="e">
        <f t="shared" si="68"/>
        <v>#REF!</v>
      </c>
      <c r="L68" s="50" t="e">
        <f t="shared" si="68"/>
        <v>#REF!</v>
      </c>
      <c r="M68" s="50" t="e">
        <f t="shared" si="68"/>
        <v>#REF!</v>
      </c>
      <c r="N68" s="50" t="e">
        <f t="shared" si="68"/>
        <v>#REF!</v>
      </c>
      <c r="O68" s="50" t="e">
        <f t="shared" si="68"/>
        <v>#REF!</v>
      </c>
      <c r="P68" s="50" t="e">
        <f t="shared" si="68"/>
        <v>#REF!</v>
      </c>
      <c r="Q68" s="150" t="e">
        <f t="shared" si="30"/>
        <v>#REF!</v>
      </c>
    </row>
    <row r="69" spans="1:17" s="145" customFormat="1" ht="18.75" x14ac:dyDescent="0.3">
      <c r="A69" s="139">
        <v>13230</v>
      </c>
      <c r="B69" s="26" t="s">
        <v>13</v>
      </c>
      <c r="C69" s="50">
        <f>SUMIF(A$84:A$710,A69,C$84:C$710)</f>
        <v>0</v>
      </c>
      <c r="D69" s="50" t="e">
        <f t="shared" ref="D69:P69" si="69">D142+D213+D284+D355+D426+D497+D568+D639+D710</f>
        <v>#REF!</v>
      </c>
      <c r="E69" s="50" t="e">
        <f t="shared" si="69"/>
        <v>#REF!</v>
      </c>
      <c r="F69" s="50" t="e">
        <f t="shared" si="69"/>
        <v>#REF!</v>
      </c>
      <c r="G69" s="50" t="e">
        <f t="shared" si="69"/>
        <v>#REF!</v>
      </c>
      <c r="H69" s="50" t="e">
        <f t="shared" si="69"/>
        <v>#REF!</v>
      </c>
      <c r="I69" s="50" t="e">
        <f t="shared" si="69"/>
        <v>#REF!</v>
      </c>
      <c r="J69" s="50" t="e">
        <f t="shared" si="69"/>
        <v>#REF!</v>
      </c>
      <c r="K69" s="50" t="e">
        <f t="shared" si="69"/>
        <v>#REF!</v>
      </c>
      <c r="L69" s="50" t="e">
        <f t="shared" si="69"/>
        <v>#REF!</v>
      </c>
      <c r="M69" s="50" t="e">
        <f t="shared" si="69"/>
        <v>#REF!</v>
      </c>
      <c r="N69" s="50" t="e">
        <f t="shared" si="69"/>
        <v>#REF!</v>
      </c>
      <c r="O69" s="50" t="e">
        <f t="shared" si="69"/>
        <v>#REF!</v>
      </c>
      <c r="P69" s="50" t="e">
        <f t="shared" si="69"/>
        <v>#REF!</v>
      </c>
      <c r="Q69" s="150" t="e">
        <f t="shared" si="30"/>
        <v>#REF!</v>
      </c>
    </row>
    <row r="70" spans="1:17" s="145" customFormat="1" ht="15.75" thickBot="1" x14ac:dyDescent="0.3">
      <c r="A70" s="163"/>
      <c r="B70" s="164" t="s">
        <v>31</v>
      </c>
      <c r="C70" s="165">
        <f t="shared" ref="C70:I70" si="70">C66+C11+C4</f>
        <v>0</v>
      </c>
      <c r="D70" s="165" t="e">
        <f t="shared" si="70"/>
        <v>#REF!</v>
      </c>
      <c r="E70" s="165" t="e">
        <f t="shared" si="70"/>
        <v>#REF!</v>
      </c>
      <c r="F70" s="165" t="e">
        <f t="shared" si="70"/>
        <v>#REF!</v>
      </c>
      <c r="G70" s="165" t="e">
        <f t="shared" si="70"/>
        <v>#REF!</v>
      </c>
      <c r="H70" s="165" t="e">
        <f t="shared" si="70"/>
        <v>#REF!</v>
      </c>
      <c r="I70" s="165" t="e">
        <f t="shared" si="70"/>
        <v>#REF!</v>
      </c>
      <c r="J70" s="165" t="e">
        <f t="shared" ref="J70:P70" si="71">J66+J11+J4</f>
        <v>#REF!</v>
      </c>
      <c r="K70" s="165" t="e">
        <f t="shared" si="71"/>
        <v>#REF!</v>
      </c>
      <c r="L70" s="165" t="e">
        <f t="shared" si="71"/>
        <v>#REF!</v>
      </c>
      <c r="M70" s="165" t="e">
        <f t="shared" si="71"/>
        <v>#REF!</v>
      </c>
      <c r="N70" s="165" t="e">
        <f t="shared" si="71"/>
        <v>#REF!</v>
      </c>
      <c r="O70" s="165" t="e">
        <f t="shared" si="71"/>
        <v>#REF!</v>
      </c>
      <c r="P70" s="165" t="e">
        <f t="shared" si="71"/>
        <v>#REF!</v>
      </c>
      <c r="Q70" s="165" t="e">
        <f t="shared" si="30"/>
        <v>#REF!</v>
      </c>
    </row>
    <row r="71" spans="1:17" s="145" customFormat="1" x14ac:dyDescent="0.2"/>
    <row r="72" spans="1:17" s="145" customFormat="1" x14ac:dyDescent="0.2"/>
    <row r="73" spans="1:17" s="145" customFormat="1" x14ac:dyDescent="0.2">
      <c r="P73" s="2"/>
    </row>
    <row r="74" spans="1:17" s="145" customFormat="1" ht="13.5" thickBot="1" x14ac:dyDescent="0.25"/>
    <row r="75" spans="1:17" s="145" customFormat="1" ht="24" thickBot="1" x14ac:dyDescent="0.4">
      <c r="A75" s="281" t="s">
        <v>85</v>
      </c>
      <c r="B75" s="282"/>
      <c r="C75" s="282"/>
      <c r="D75" s="282"/>
      <c r="E75" s="282"/>
      <c r="F75" s="282"/>
      <c r="G75" s="282"/>
      <c r="H75" s="282"/>
      <c r="I75" s="282"/>
      <c r="J75" s="282"/>
      <c r="K75" s="282"/>
      <c r="L75" s="282"/>
      <c r="M75" s="282"/>
      <c r="N75" s="282"/>
      <c r="O75" s="282"/>
      <c r="P75" s="282"/>
      <c r="Q75" s="283"/>
    </row>
    <row r="76" spans="1:17" ht="47.25" x14ac:dyDescent="0.2">
      <c r="A76" s="153" t="s">
        <v>21</v>
      </c>
      <c r="B76" s="154" t="s">
        <v>22</v>
      </c>
      <c r="C76" s="155" t="s">
        <v>188</v>
      </c>
      <c r="D76" s="156" t="s">
        <v>42</v>
      </c>
      <c r="E76" s="156" t="s">
        <v>43</v>
      </c>
      <c r="F76" s="156" t="s">
        <v>44</v>
      </c>
      <c r="G76" s="156" t="s">
        <v>45</v>
      </c>
      <c r="H76" s="156" t="s">
        <v>46</v>
      </c>
      <c r="I76" s="156" t="s">
        <v>47</v>
      </c>
      <c r="J76" s="156" t="s">
        <v>48</v>
      </c>
      <c r="K76" s="156" t="s">
        <v>49</v>
      </c>
      <c r="L76" s="156" t="s">
        <v>50</v>
      </c>
      <c r="M76" s="156" t="s">
        <v>51</v>
      </c>
      <c r="N76" s="156" t="s">
        <v>52</v>
      </c>
      <c r="O76" s="156" t="s">
        <v>53</v>
      </c>
      <c r="P76" s="157" t="s">
        <v>54</v>
      </c>
      <c r="Q76" s="158" t="s">
        <v>81</v>
      </c>
    </row>
    <row r="77" spans="1:17" ht="15.75" x14ac:dyDescent="0.25">
      <c r="A77" s="159">
        <v>11</v>
      </c>
      <c r="B77" s="146" t="s">
        <v>23</v>
      </c>
      <c r="C77" s="147">
        <f t="shared" ref="C77:N77" si="72">SUM(C78:C83)</f>
        <v>0</v>
      </c>
      <c r="D77" s="147">
        <f t="shared" si="72"/>
        <v>0</v>
      </c>
      <c r="E77" s="147">
        <f t="shared" si="72"/>
        <v>0</v>
      </c>
      <c r="F77" s="147">
        <f t="shared" si="72"/>
        <v>0</v>
      </c>
      <c r="G77" s="147">
        <f t="shared" si="72"/>
        <v>0</v>
      </c>
      <c r="H77" s="147">
        <f t="shared" si="72"/>
        <v>0</v>
      </c>
      <c r="I77" s="147">
        <f t="shared" si="72"/>
        <v>0</v>
      </c>
      <c r="J77" s="147">
        <f t="shared" si="72"/>
        <v>0</v>
      </c>
      <c r="K77" s="147">
        <f t="shared" si="72"/>
        <v>0</v>
      </c>
      <c r="L77" s="147">
        <f t="shared" si="72"/>
        <v>0</v>
      </c>
      <c r="M77" s="147">
        <f t="shared" si="72"/>
        <v>0</v>
      </c>
      <c r="N77" s="147">
        <f t="shared" si="72"/>
        <v>0</v>
      </c>
      <c r="O77" s="147">
        <f>SUM(O78:O83)</f>
        <v>0</v>
      </c>
      <c r="P77" s="147">
        <f>SUM(P78:P83)</f>
        <v>0</v>
      </c>
      <c r="Q77" s="160" t="e">
        <f>P77/C77*100</f>
        <v>#DIV/0!</v>
      </c>
    </row>
    <row r="78" spans="1:17" ht="15" x14ac:dyDescent="0.2">
      <c r="A78" s="161">
        <v>12121</v>
      </c>
      <c r="B78" s="148" t="s">
        <v>24</v>
      </c>
      <c r="C78" s="50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50">
        <f>SUM(D78:O78)</f>
        <v>0</v>
      </c>
      <c r="Q78" s="162"/>
    </row>
    <row r="79" spans="1:17" ht="15" x14ac:dyDescent="0.2">
      <c r="A79" s="161">
        <v>11120</v>
      </c>
      <c r="B79" s="148" t="s">
        <v>25</v>
      </c>
      <c r="C79" s="50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50">
        <f>SUM(D79:O79)</f>
        <v>0</v>
      </c>
      <c r="Q79" s="162"/>
    </row>
    <row r="80" spans="1:17" ht="15" x14ac:dyDescent="0.2">
      <c r="A80" s="161">
        <v>11130</v>
      </c>
      <c r="B80" s="148" t="s">
        <v>26</v>
      </c>
      <c r="C80" s="50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50">
        <f>SUM(D80:O80)</f>
        <v>0</v>
      </c>
      <c r="Q80" s="162"/>
    </row>
    <row r="81" spans="1:17" ht="15" x14ac:dyDescent="0.2">
      <c r="A81" s="161">
        <v>11140</v>
      </c>
      <c r="B81" s="148" t="s">
        <v>27</v>
      </c>
      <c r="C81" s="50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50">
        <f>SUM(D81:O81)</f>
        <v>0</v>
      </c>
      <c r="Q81" s="162"/>
    </row>
    <row r="82" spans="1:17" ht="15" x14ac:dyDescent="0.2">
      <c r="A82" s="161">
        <v>11125</v>
      </c>
      <c r="B82" s="148" t="s">
        <v>63</v>
      </c>
      <c r="C82" s="50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50"/>
      <c r="Q82" s="162"/>
    </row>
    <row r="83" spans="1:17" ht="15" x14ac:dyDescent="0.2">
      <c r="A83" s="161">
        <v>11126</v>
      </c>
      <c r="B83" s="148" t="s">
        <v>41</v>
      </c>
      <c r="C83" s="50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50">
        <f>SUM(D83:O83)</f>
        <v>0</v>
      </c>
      <c r="Q83" s="162"/>
    </row>
    <row r="84" spans="1:17" s="197" customFormat="1" ht="18.75" x14ac:dyDescent="0.3">
      <c r="A84" s="136" t="s">
        <v>5</v>
      </c>
      <c r="B84" s="39" t="s">
        <v>66</v>
      </c>
      <c r="C84" s="203">
        <f t="shared" ref="C84:N84" si="73">C85+C90+C94+C101+C107+C113+C116+C118+C120+C125+C130+C136+C134</f>
        <v>0</v>
      </c>
      <c r="D84" s="203" t="e">
        <f t="shared" si="73"/>
        <v>#REF!</v>
      </c>
      <c r="E84" s="203" t="e">
        <f t="shared" si="73"/>
        <v>#REF!</v>
      </c>
      <c r="F84" s="203" t="e">
        <f t="shared" si="73"/>
        <v>#REF!</v>
      </c>
      <c r="G84" s="203" t="e">
        <f t="shared" si="73"/>
        <v>#REF!</v>
      </c>
      <c r="H84" s="203" t="e">
        <f t="shared" si="73"/>
        <v>#REF!</v>
      </c>
      <c r="I84" s="203" t="e">
        <f t="shared" si="73"/>
        <v>#REF!</v>
      </c>
      <c r="J84" s="203" t="e">
        <f t="shared" si="73"/>
        <v>#REF!</v>
      </c>
      <c r="K84" s="203" t="e">
        <f t="shared" si="73"/>
        <v>#REF!</v>
      </c>
      <c r="L84" s="203" t="e">
        <f t="shared" si="73"/>
        <v>#REF!</v>
      </c>
      <c r="M84" s="203" t="e">
        <f t="shared" si="73"/>
        <v>#REF!</v>
      </c>
      <c r="N84" s="203" t="e">
        <f t="shared" si="73"/>
        <v>#REF!</v>
      </c>
      <c r="O84" s="203" t="e">
        <f>O85+O90+O94+O101+O107+O113+O116+O118+O120+O125+O130+O136+O134</f>
        <v>#REF!</v>
      </c>
      <c r="P84" s="203" t="e">
        <f>P85+P90+P94+P101+P107+P113+P116+P118+P120+P125+P130+P136+P134</f>
        <v>#REF!</v>
      </c>
      <c r="Q84" s="55" t="e">
        <f t="shared" ref="Q84:Q118" si="74">IF(P84&gt;0,P84/C84*100," ")</f>
        <v>#REF!</v>
      </c>
    </row>
    <row r="85" spans="1:17" s="188" customFormat="1" ht="18.75" x14ac:dyDescent="0.3">
      <c r="A85" s="189">
        <v>1310</v>
      </c>
      <c r="B85" s="190" t="s">
        <v>117</v>
      </c>
      <c r="C85" s="191">
        <f t="shared" ref="C85:N85" si="75">SUM(C86:C89)</f>
        <v>0</v>
      </c>
      <c r="D85" s="191" t="e">
        <f t="shared" si="75"/>
        <v>#REF!</v>
      </c>
      <c r="E85" s="191" t="e">
        <f t="shared" si="75"/>
        <v>#REF!</v>
      </c>
      <c r="F85" s="191" t="e">
        <f t="shared" si="75"/>
        <v>#REF!</v>
      </c>
      <c r="G85" s="191" t="e">
        <f t="shared" si="75"/>
        <v>#REF!</v>
      </c>
      <c r="H85" s="191" t="e">
        <f t="shared" si="75"/>
        <v>#REF!</v>
      </c>
      <c r="I85" s="191" t="e">
        <f t="shared" si="75"/>
        <v>#REF!</v>
      </c>
      <c r="J85" s="191" t="e">
        <f t="shared" si="75"/>
        <v>#REF!</v>
      </c>
      <c r="K85" s="191" t="e">
        <f t="shared" si="75"/>
        <v>#REF!</v>
      </c>
      <c r="L85" s="191" t="e">
        <f t="shared" si="75"/>
        <v>#REF!</v>
      </c>
      <c r="M85" s="191" t="e">
        <f t="shared" si="75"/>
        <v>#REF!</v>
      </c>
      <c r="N85" s="191" t="e">
        <f t="shared" si="75"/>
        <v>#REF!</v>
      </c>
      <c r="O85" s="191" t="e">
        <f>SUM(O86:O89)</f>
        <v>#REF!</v>
      </c>
      <c r="P85" s="191" t="e">
        <f>SUM(P86:P89)</f>
        <v>#REF!</v>
      </c>
      <c r="Q85" s="191" t="e">
        <f t="shared" si="74"/>
        <v>#REF!</v>
      </c>
    </row>
    <row r="86" spans="1:17" ht="18.75" x14ac:dyDescent="0.3">
      <c r="A86" s="21">
        <v>13130</v>
      </c>
      <c r="B86" s="194" t="s">
        <v>15</v>
      </c>
      <c r="C86" s="66">
        <f>SUMIF(Atashe!$B$74:$B$133,'Spenzimet mujore -Atashe'!A86,Atashe!$D$74:$D$133)</f>
        <v>0</v>
      </c>
      <c r="D86" s="152" t="e">
        <f>VLOOKUP($A86,Atashe!$B$71:$M$134,7,FALSE)</f>
        <v>#REF!</v>
      </c>
      <c r="E86" s="152" t="e">
        <f>VLOOKUP($A86,Atashe!$B$71:$M$134,7,FALSE)-SUM($D86:D86)</f>
        <v>#REF!</v>
      </c>
      <c r="F86" s="152" t="e">
        <f>VLOOKUP($A86,Atashe!$B$71:$M$134,7,FALSE)-SUM($D86:E86)</f>
        <v>#REF!</v>
      </c>
      <c r="G86" s="152" t="e">
        <f>VLOOKUP($A86,Atashe!$B$71:$M$134,7,FALSE)-SUM($D86:F86)</f>
        <v>#REF!</v>
      </c>
      <c r="H86" s="152" t="e">
        <f>VLOOKUP($A86,Atashe!$B$71:$M$134,7,FALSE)-SUM($D86:G86)</f>
        <v>#REF!</v>
      </c>
      <c r="I86" s="152" t="e">
        <f>VLOOKUP($A86,Atashe!$B$71:$M$134,7,FALSE)-SUM($D86:H86)</f>
        <v>#REF!</v>
      </c>
      <c r="J86" s="152" t="e">
        <f>VLOOKUP($A86,Atashe!$B$71:$M$134,7,FALSE)-SUM($D86:I86)</f>
        <v>#REF!</v>
      </c>
      <c r="K86" s="152" t="e">
        <f>VLOOKUP($A86,Atashe!$B$71:$M$134,7,FALSE)-SUM($D86:J86)</f>
        <v>#REF!</v>
      </c>
      <c r="L86" s="152" t="e">
        <f>VLOOKUP($A86,Atashe!$B$71:$M$134,7,FALSE)-SUM($D86:K86)</f>
        <v>#REF!</v>
      </c>
      <c r="M86" s="152" t="e">
        <f>VLOOKUP($A86,Atashe!$B$71:$M$134,7,FALSE)-SUM($D86:L86)</f>
        <v>#REF!</v>
      </c>
      <c r="N86" s="152" t="e">
        <f>VLOOKUP($A86,Atashe!$B$71:$M$134,7,FALSE)-SUM($D86:M86)</f>
        <v>#REF!</v>
      </c>
      <c r="O86" s="152" t="e">
        <f>VLOOKUP($A86,Atashe!$B$71:$M$134,7,FALSE)-SUM($D86:N86)</f>
        <v>#REF!</v>
      </c>
      <c r="P86" s="150" t="e">
        <f>SUM(D86:O86)</f>
        <v>#REF!</v>
      </c>
      <c r="Q86" s="150" t="e">
        <f t="shared" si="74"/>
        <v>#REF!</v>
      </c>
    </row>
    <row r="87" spans="1:17" s="211" customFormat="1" ht="18.75" x14ac:dyDescent="0.3">
      <c r="A87" s="15">
        <v>13140</v>
      </c>
      <c r="B87" s="35" t="s">
        <v>4</v>
      </c>
      <c r="C87" s="204">
        <f>SUMIF(Atashe!$B$74:$B$133,'Spenzimet mujore -Atashe'!A87,Atashe!$D$74:$D$133)</f>
        <v>0</v>
      </c>
      <c r="D87" s="152" t="e">
        <f>VLOOKUP($A87,Atashe!$B$71:$M$134,7,FALSE)</f>
        <v>#REF!</v>
      </c>
      <c r="E87" s="152" t="e">
        <f>VLOOKUP($A87,Atashe!$B$71:$M$134,7,FALSE)-SUM($D87:D87)</f>
        <v>#REF!</v>
      </c>
      <c r="F87" s="152" t="e">
        <f>VLOOKUP($A87,Atashe!$B$71:$M$134,7,FALSE)-SUM($D87:E87)</f>
        <v>#REF!</v>
      </c>
      <c r="G87" s="152" t="e">
        <f>VLOOKUP($A87,Atashe!$B$71:$M$134,7,FALSE)-SUM($D87:F87)</f>
        <v>#REF!</v>
      </c>
      <c r="H87" s="152" t="e">
        <f>VLOOKUP($A87,Atashe!$B$71:$M$134,7,FALSE)-SUM($D87:G87)</f>
        <v>#REF!</v>
      </c>
      <c r="I87" s="152" t="e">
        <f>VLOOKUP($A87,Atashe!$B$71:$M$134,7,FALSE)-SUM($D87:H87)</f>
        <v>#REF!</v>
      </c>
      <c r="J87" s="152" t="e">
        <f>VLOOKUP($A87,Atashe!$B$71:$M$134,7,FALSE)-SUM($D87:I87)</f>
        <v>#REF!</v>
      </c>
      <c r="K87" s="152" t="e">
        <f>VLOOKUP($A87,Atashe!$B$71:$M$134,7,FALSE)-SUM($D87:J87)</f>
        <v>#REF!</v>
      </c>
      <c r="L87" s="152" t="e">
        <f>VLOOKUP($A87,Atashe!$B$71:$M$134,7,FALSE)-SUM($D87:K87)</f>
        <v>#REF!</v>
      </c>
      <c r="M87" s="152" t="e">
        <f>VLOOKUP($A87,Atashe!$B$71:$M$134,7,FALSE)-SUM($D87:L87)</f>
        <v>#REF!</v>
      </c>
      <c r="N87" s="152" t="e">
        <f>VLOOKUP($A87,Atashe!$B$71:$M$134,7,FALSE)-SUM($D87:M87)</f>
        <v>#REF!</v>
      </c>
      <c r="O87" s="152" t="e">
        <f>VLOOKUP($A87,Atashe!$B$71:$M$134,7,FALSE)-SUM($D87:N87)</f>
        <v>#REF!</v>
      </c>
      <c r="P87" s="150" t="e">
        <f>SUM(D87:O87)</f>
        <v>#REF!</v>
      </c>
      <c r="Q87" s="150" t="e">
        <f>IF(P87&gt;0,P87/C87*100," ")</f>
        <v>#REF!</v>
      </c>
    </row>
    <row r="88" spans="1:17" s="206" customFormat="1" ht="18.75" x14ac:dyDescent="0.3">
      <c r="A88" s="15">
        <v>13142</v>
      </c>
      <c r="B88" s="35" t="s">
        <v>33</v>
      </c>
      <c r="C88" s="204">
        <f>SUMIF(Atashe!$B$74:$B$133,'Spenzimet mujore -Atashe'!A88,Atashe!$D$74:$D$133)</f>
        <v>0</v>
      </c>
      <c r="D88" s="152" t="e">
        <f>VLOOKUP($A88,Atashe!$B$71:$M$134,7,FALSE)</f>
        <v>#REF!</v>
      </c>
      <c r="E88" s="152" t="e">
        <f>VLOOKUP($A88,Atashe!$B$71:$M$134,7,FALSE)-SUM($D88:D88)</f>
        <v>#REF!</v>
      </c>
      <c r="F88" s="152" t="e">
        <f>VLOOKUP($A88,Atashe!$B$71:$M$134,7,FALSE)-SUM($D88:E88)</f>
        <v>#REF!</v>
      </c>
      <c r="G88" s="152" t="e">
        <f>VLOOKUP($A88,Atashe!$B$71:$M$134,7,FALSE)-SUM($D88:F88)</f>
        <v>#REF!</v>
      </c>
      <c r="H88" s="152" t="e">
        <f>VLOOKUP($A88,Atashe!$B$71:$M$134,7,FALSE)-SUM($D88:G88)</f>
        <v>#REF!</v>
      </c>
      <c r="I88" s="152" t="e">
        <f>VLOOKUP($A88,Atashe!$B$71:$M$134,7,FALSE)-SUM($D88:H88)</f>
        <v>#REF!</v>
      </c>
      <c r="J88" s="152" t="e">
        <f>VLOOKUP($A88,Atashe!$B$71:$M$134,7,FALSE)-SUM($D88:I88)</f>
        <v>#REF!</v>
      </c>
      <c r="K88" s="152" t="e">
        <f>VLOOKUP($A88,Atashe!$B$71:$M$134,7,FALSE)-SUM($D88:J88)</f>
        <v>#REF!</v>
      </c>
      <c r="L88" s="152" t="e">
        <f>VLOOKUP($A88,Atashe!$B$71:$M$134,7,FALSE)-SUM($D88:K88)</f>
        <v>#REF!</v>
      </c>
      <c r="M88" s="152" t="e">
        <f>VLOOKUP($A88,Atashe!$B$71:$M$134,7,FALSE)-SUM($D88:L88)</f>
        <v>#REF!</v>
      </c>
      <c r="N88" s="152" t="e">
        <f>VLOOKUP($A88,Atashe!$B$71:$M$134,7,FALSE)-SUM($D88:M88)</f>
        <v>#REF!</v>
      </c>
      <c r="O88" s="152" t="e">
        <f>VLOOKUP($A88,Atashe!$B$71:$M$134,7,FALSE)-SUM($D88:N88)</f>
        <v>#REF!</v>
      </c>
      <c r="P88" s="150" t="e">
        <f>SUM(D88:O88)</f>
        <v>#REF!</v>
      </c>
      <c r="Q88" s="150" t="e">
        <f>IF(P88&gt;0,P88/C88*100," ")</f>
        <v>#REF!</v>
      </c>
    </row>
    <row r="89" spans="1:17" s="199" customFormat="1" ht="18.75" x14ac:dyDescent="0.3">
      <c r="A89" s="15">
        <v>13143</v>
      </c>
      <c r="B89" s="35" t="s">
        <v>176</v>
      </c>
      <c r="C89" s="66">
        <f>SUMIF(Atashe!$B$74:$B$133,'Spenzimet mujore -Atashe'!A89,Atashe!$D$74:$D$133)</f>
        <v>0</v>
      </c>
      <c r="D89" s="152" t="e">
        <f>VLOOKUP($A89,Atashe!$B$71:$M$134,7,FALSE)</f>
        <v>#REF!</v>
      </c>
      <c r="E89" s="152" t="e">
        <f>VLOOKUP($A89,Atashe!$B$71:$M$134,7,FALSE)-SUM($D89:D89)</f>
        <v>#REF!</v>
      </c>
      <c r="F89" s="152" t="e">
        <f>VLOOKUP($A89,Atashe!$B$71:$M$134,7,FALSE)-SUM($D89:E89)</f>
        <v>#REF!</v>
      </c>
      <c r="G89" s="152" t="e">
        <f>VLOOKUP($A89,Atashe!$B$71:$M$134,7,FALSE)-SUM($D89:F89)</f>
        <v>#REF!</v>
      </c>
      <c r="H89" s="152" t="e">
        <f>VLOOKUP($A89,Atashe!$B$71:$M$134,7,FALSE)-SUM($D89:G89)</f>
        <v>#REF!</v>
      </c>
      <c r="I89" s="152" t="e">
        <f>VLOOKUP($A89,Atashe!$B$71:$M$134,7,FALSE)-SUM($D89:H89)</f>
        <v>#REF!</v>
      </c>
      <c r="J89" s="152" t="e">
        <f>VLOOKUP($A89,Atashe!$B$71:$M$134,7,FALSE)-SUM($D89:I89)</f>
        <v>#REF!</v>
      </c>
      <c r="K89" s="152" t="e">
        <f>VLOOKUP($A89,Atashe!$B$71:$M$134,7,FALSE)-SUM($D89:J89)</f>
        <v>#REF!</v>
      </c>
      <c r="L89" s="152" t="e">
        <f>VLOOKUP($A89,Atashe!$B$71:$M$134,7,FALSE)-SUM($D89:K89)</f>
        <v>#REF!</v>
      </c>
      <c r="M89" s="152" t="e">
        <f>VLOOKUP($A89,Atashe!$B$71:$M$134,7,FALSE)-SUM($D89:L89)</f>
        <v>#REF!</v>
      </c>
      <c r="N89" s="152" t="e">
        <f>VLOOKUP($A89,Atashe!$B$71:$M$134,7,FALSE)-SUM($D89:M89)</f>
        <v>#REF!</v>
      </c>
      <c r="O89" s="152" t="e">
        <f>VLOOKUP($A89,Atashe!$B$71:$M$134,7,FALSE)-SUM($D89:N89)</f>
        <v>#REF!</v>
      </c>
      <c r="P89" s="150" t="e">
        <f>SUM(D89:O89)</f>
        <v>#REF!</v>
      </c>
      <c r="Q89" s="200" t="e">
        <f t="shared" si="74"/>
        <v>#REF!</v>
      </c>
    </row>
    <row r="90" spans="1:17" s="188" customFormat="1" ht="18.75" x14ac:dyDescent="0.3">
      <c r="A90" s="189">
        <v>1330</v>
      </c>
      <c r="B90" s="190" t="s">
        <v>118</v>
      </c>
      <c r="C90" s="191">
        <f t="shared" ref="C90:P90" si="76">SUM(C91:C93)</f>
        <v>0</v>
      </c>
      <c r="D90" s="191" t="e">
        <f t="shared" si="76"/>
        <v>#REF!</v>
      </c>
      <c r="E90" s="191" t="e">
        <f t="shared" si="76"/>
        <v>#REF!</v>
      </c>
      <c r="F90" s="191" t="e">
        <f t="shared" si="76"/>
        <v>#REF!</v>
      </c>
      <c r="G90" s="191" t="e">
        <f t="shared" si="76"/>
        <v>#REF!</v>
      </c>
      <c r="H90" s="191" t="e">
        <f t="shared" si="76"/>
        <v>#REF!</v>
      </c>
      <c r="I90" s="191" t="e">
        <f t="shared" si="76"/>
        <v>#REF!</v>
      </c>
      <c r="J90" s="191" t="e">
        <f t="shared" si="76"/>
        <v>#REF!</v>
      </c>
      <c r="K90" s="191" t="e">
        <f t="shared" si="76"/>
        <v>#REF!</v>
      </c>
      <c r="L90" s="191" t="e">
        <f t="shared" si="76"/>
        <v>#REF!</v>
      </c>
      <c r="M90" s="191" t="e">
        <f t="shared" si="76"/>
        <v>#REF!</v>
      </c>
      <c r="N90" s="191" t="e">
        <f t="shared" si="76"/>
        <v>#REF!</v>
      </c>
      <c r="O90" s="191" t="e">
        <f t="shared" si="76"/>
        <v>#REF!</v>
      </c>
      <c r="P90" s="191" t="e">
        <f t="shared" si="76"/>
        <v>#REF!</v>
      </c>
      <c r="Q90" s="191" t="e">
        <f t="shared" si="74"/>
        <v>#REF!</v>
      </c>
    </row>
    <row r="91" spans="1:17" ht="18.75" x14ac:dyDescent="0.3">
      <c r="A91" s="138">
        <v>13310</v>
      </c>
      <c r="B91" s="23" t="s">
        <v>181</v>
      </c>
      <c r="C91" s="66">
        <f>SUMIF(Atashe!$B$74:$B$133,'Spenzimet mujore -Atashe'!A91,Atashe!$D$74:$D$133)</f>
        <v>0</v>
      </c>
      <c r="D91" s="152" t="e">
        <f>VLOOKUP($A91,Atashe!$B$71:$M$134,7,FALSE)</f>
        <v>#REF!</v>
      </c>
      <c r="E91" s="152" t="e">
        <f>VLOOKUP($A91,Atashe!$B$71:$M$134,7,FALSE)-SUM($D91:D91)</f>
        <v>#REF!</v>
      </c>
      <c r="F91" s="152" t="e">
        <f>VLOOKUP($A91,Atashe!$B$71:$M$134,7,FALSE)-SUM($D91:E91)</f>
        <v>#REF!</v>
      </c>
      <c r="G91" s="152" t="e">
        <f>VLOOKUP($A91,Atashe!$B$71:$M$134,7,FALSE)-SUM($D91:F91)</f>
        <v>#REF!</v>
      </c>
      <c r="H91" s="152" t="e">
        <f>VLOOKUP($A91,Atashe!$B$71:$M$134,7,FALSE)-SUM($D91:G91)</f>
        <v>#REF!</v>
      </c>
      <c r="I91" s="152" t="e">
        <f>VLOOKUP($A91,Atashe!$B$71:$M$134,7,FALSE)-SUM($D91:H91)</f>
        <v>#REF!</v>
      </c>
      <c r="J91" s="152" t="e">
        <f>VLOOKUP($A91,Atashe!$B$71:$M$134,7,FALSE)-SUM($D91:I91)</f>
        <v>#REF!</v>
      </c>
      <c r="K91" s="152" t="e">
        <f>VLOOKUP($A91,Atashe!$B$71:$M$134,7,FALSE)-SUM($D91:J91)</f>
        <v>#REF!</v>
      </c>
      <c r="L91" s="152" t="e">
        <f>VLOOKUP($A91,Atashe!$B$71:$M$134,7,FALSE)-SUM($D91:K91)</f>
        <v>#REF!</v>
      </c>
      <c r="M91" s="152" t="e">
        <f>VLOOKUP($A91,Atashe!$B$71:$M$134,7,FALSE)-SUM($D91:L91)</f>
        <v>#REF!</v>
      </c>
      <c r="N91" s="152" t="e">
        <f>VLOOKUP($A91,Atashe!$B$71:$M$134,7,FALSE)-SUM($D91:M91)</f>
        <v>#REF!</v>
      </c>
      <c r="O91" s="152" t="e">
        <f>VLOOKUP($A91,Atashe!$B$71:$M$134,7,FALSE)-SUM($D91:N91)</f>
        <v>#REF!</v>
      </c>
      <c r="P91" s="150" t="e">
        <f>SUM(D91:O91)</f>
        <v>#REF!</v>
      </c>
      <c r="Q91" s="150" t="e">
        <f t="shared" si="74"/>
        <v>#REF!</v>
      </c>
    </row>
    <row r="92" spans="1:17" s="207" customFormat="1" ht="18.75" x14ac:dyDescent="0.3">
      <c r="A92" s="138">
        <v>13320</v>
      </c>
      <c r="B92" s="23" t="s">
        <v>6</v>
      </c>
      <c r="C92" s="204">
        <f>SUMIF(Atashe!$B$74:$B$133,'Spenzimet mujore -Atashe'!A92,Atashe!$D$74:$D$133)</f>
        <v>0</v>
      </c>
      <c r="D92" s="152" t="e">
        <f>VLOOKUP($A92,Atashe!$B$71:$M$134,7,FALSE)</f>
        <v>#REF!</v>
      </c>
      <c r="E92" s="152" t="e">
        <f>VLOOKUP($A92,Atashe!$B$71:$M$134,7,FALSE)-SUM($D92:D92)</f>
        <v>#REF!</v>
      </c>
      <c r="F92" s="152" t="e">
        <f>VLOOKUP($A92,Atashe!$B$71:$M$134,7,FALSE)-SUM($D92:E92)</f>
        <v>#REF!</v>
      </c>
      <c r="G92" s="152" t="e">
        <f>VLOOKUP($A92,Atashe!$B$71:$M$134,7,FALSE)-SUM($D92:F92)</f>
        <v>#REF!</v>
      </c>
      <c r="H92" s="152" t="e">
        <f>VLOOKUP($A92,Atashe!$B$71:$M$134,7,FALSE)-SUM($D92:G92)</f>
        <v>#REF!</v>
      </c>
      <c r="I92" s="152" t="e">
        <f>VLOOKUP($A92,Atashe!$B$71:$M$134,7,FALSE)-SUM($D92:H92)</f>
        <v>#REF!</v>
      </c>
      <c r="J92" s="152" t="e">
        <f>VLOOKUP($A92,Atashe!$B$71:$M$134,7,FALSE)-SUM($D92:I92)</f>
        <v>#REF!</v>
      </c>
      <c r="K92" s="152" t="e">
        <f>VLOOKUP($A92,Atashe!$B$71:$M$134,7,FALSE)-SUM($D92:J92)</f>
        <v>#REF!</v>
      </c>
      <c r="L92" s="152" t="e">
        <f>VLOOKUP($A92,Atashe!$B$71:$M$134,7,FALSE)-SUM($D92:K92)</f>
        <v>#REF!</v>
      </c>
      <c r="M92" s="152" t="e">
        <f>VLOOKUP($A92,Atashe!$B$71:$M$134,7,FALSE)-SUM($D92:L92)</f>
        <v>#REF!</v>
      </c>
      <c r="N92" s="152" t="e">
        <f>VLOOKUP($A92,Atashe!$B$71:$M$134,7,FALSE)-SUM($D92:M92)</f>
        <v>#REF!</v>
      </c>
      <c r="O92" s="152" t="e">
        <f>VLOOKUP($A92,Atashe!$B$71:$M$134,7,FALSE)-SUM($D92:N92)</f>
        <v>#REF!</v>
      </c>
      <c r="P92" s="150" t="e">
        <f>SUM(D92:O92)</f>
        <v>#REF!</v>
      </c>
      <c r="Q92" s="150" t="e">
        <f>IF(P92&gt;0,P92/C92*100," ")</f>
        <v>#REF!</v>
      </c>
    </row>
    <row r="93" spans="1:17" s="206" customFormat="1" ht="18.75" x14ac:dyDescent="0.3">
      <c r="A93" s="138">
        <v>13330</v>
      </c>
      <c r="B93" s="23" t="s">
        <v>179</v>
      </c>
      <c r="C93" s="204">
        <f>SUMIF(Atashe!$B$74:$B$133,'Spenzimet mujore -Atashe'!A93,Atashe!$D$74:$D$133)</f>
        <v>0</v>
      </c>
      <c r="D93" s="152" t="e">
        <f>VLOOKUP($A93,Atashe!$B$71:$M$134,7,FALSE)</f>
        <v>#REF!</v>
      </c>
      <c r="E93" s="152" t="e">
        <f>VLOOKUP($A93,Atashe!$B$71:$M$134,7,FALSE)-SUM($D93:D93)</f>
        <v>#REF!</v>
      </c>
      <c r="F93" s="152" t="e">
        <f>VLOOKUP($A93,Atashe!$B$71:$M$134,7,FALSE)-SUM($D93:E93)</f>
        <v>#REF!</v>
      </c>
      <c r="G93" s="152" t="e">
        <f>VLOOKUP($A93,Atashe!$B$71:$M$134,7,FALSE)-SUM($D93:F93)</f>
        <v>#REF!</v>
      </c>
      <c r="H93" s="152" t="e">
        <f>VLOOKUP($A93,Atashe!$B$71:$M$134,7,FALSE)-SUM($D93:G93)</f>
        <v>#REF!</v>
      </c>
      <c r="I93" s="152" t="e">
        <f>VLOOKUP($A93,Atashe!$B$71:$M$134,7,FALSE)-SUM($D93:H93)</f>
        <v>#REF!</v>
      </c>
      <c r="J93" s="152" t="e">
        <f>VLOOKUP($A93,Atashe!$B$71:$M$134,7,FALSE)-SUM($D93:I93)</f>
        <v>#REF!</v>
      </c>
      <c r="K93" s="152" t="e">
        <f>VLOOKUP($A93,Atashe!$B$71:$M$134,7,FALSE)-SUM($D93:J93)</f>
        <v>#REF!</v>
      </c>
      <c r="L93" s="152" t="e">
        <f>VLOOKUP($A93,Atashe!$B$71:$M$134,7,FALSE)-SUM($D93:K93)</f>
        <v>#REF!</v>
      </c>
      <c r="M93" s="152" t="e">
        <f>VLOOKUP($A93,Atashe!$B$71:$M$134,7,FALSE)-SUM($D93:L93)</f>
        <v>#REF!</v>
      </c>
      <c r="N93" s="152" t="e">
        <f>VLOOKUP($A93,Atashe!$B$71:$M$134,7,FALSE)-SUM($D93:M93)</f>
        <v>#REF!</v>
      </c>
      <c r="O93" s="152" t="e">
        <f>VLOOKUP($A93,Atashe!$B$71:$M$134,7,FALSE)-SUM($D93:N93)</f>
        <v>#REF!</v>
      </c>
      <c r="P93" s="150" t="e">
        <f>SUM(D93:O93)</f>
        <v>#REF!</v>
      </c>
      <c r="Q93" s="150" t="e">
        <f>IF(P93&gt;0,P93/C93*100," ")</f>
        <v>#REF!</v>
      </c>
    </row>
    <row r="94" spans="1:17" s="188" customFormat="1" ht="18.75" x14ac:dyDescent="0.3">
      <c r="A94" s="189">
        <v>1340</v>
      </c>
      <c r="B94" s="190" t="s">
        <v>119</v>
      </c>
      <c r="C94" s="191">
        <f t="shared" ref="C94:N94" si="77">SUM(C95:C100)</f>
        <v>0</v>
      </c>
      <c r="D94" s="191" t="e">
        <f t="shared" si="77"/>
        <v>#REF!</v>
      </c>
      <c r="E94" s="191" t="e">
        <f t="shared" si="77"/>
        <v>#REF!</v>
      </c>
      <c r="F94" s="191" t="e">
        <f t="shared" si="77"/>
        <v>#REF!</v>
      </c>
      <c r="G94" s="191" t="e">
        <f t="shared" si="77"/>
        <v>#REF!</v>
      </c>
      <c r="H94" s="191" t="e">
        <f t="shared" si="77"/>
        <v>#REF!</v>
      </c>
      <c r="I94" s="191" t="e">
        <f t="shared" si="77"/>
        <v>#REF!</v>
      </c>
      <c r="J94" s="191" t="e">
        <f t="shared" si="77"/>
        <v>#REF!</v>
      </c>
      <c r="K94" s="191" t="e">
        <f t="shared" si="77"/>
        <v>#REF!</v>
      </c>
      <c r="L94" s="191" t="e">
        <f t="shared" si="77"/>
        <v>#REF!</v>
      </c>
      <c r="M94" s="191" t="e">
        <f t="shared" si="77"/>
        <v>#REF!</v>
      </c>
      <c r="N94" s="191" t="e">
        <f t="shared" si="77"/>
        <v>#REF!</v>
      </c>
      <c r="O94" s="191" t="e">
        <f>SUM(O95:O100)</f>
        <v>#REF!</v>
      </c>
      <c r="P94" s="191" t="e">
        <f>SUM(P95:P100)</f>
        <v>#REF!</v>
      </c>
      <c r="Q94" s="191" t="e">
        <f t="shared" si="74"/>
        <v>#REF!</v>
      </c>
    </row>
    <row r="95" spans="1:17" ht="18.75" x14ac:dyDescent="0.3">
      <c r="A95" s="15">
        <v>13410</v>
      </c>
      <c r="B95" s="23" t="s">
        <v>37</v>
      </c>
      <c r="C95" s="66">
        <f>SUMIF(Atashe!$B$74:$B$133,'Spenzimet mujore -Atashe'!A95,Atashe!$D$74:$D$133)</f>
        <v>0</v>
      </c>
      <c r="D95" s="152" t="e">
        <f>VLOOKUP($A95,Atashe!$B$71:$M$134,7,FALSE)</f>
        <v>#REF!</v>
      </c>
      <c r="E95" s="152" t="e">
        <f>VLOOKUP($A95,Atashe!$B$71:$M$134,7,FALSE)-SUM($D95:D95)</f>
        <v>#REF!</v>
      </c>
      <c r="F95" s="152" t="e">
        <f>VLOOKUP($A95,Atashe!$B$71:$M$134,7,FALSE)-SUM($D95:E95)</f>
        <v>#REF!</v>
      </c>
      <c r="G95" s="152" t="e">
        <f>VLOOKUP($A95,Atashe!$B$71:$M$134,7,FALSE)-SUM($D95:F95)</f>
        <v>#REF!</v>
      </c>
      <c r="H95" s="152" t="e">
        <f>VLOOKUP($A95,Atashe!$B$71:$M$134,7,FALSE)-SUM($D95:G95)</f>
        <v>#REF!</v>
      </c>
      <c r="I95" s="152" t="e">
        <f>VLOOKUP($A95,Atashe!$B$71:$M$134,7,FALSE)-SUM($D95:H95)</f>
        <v>#REF!</v>
      </c>
      <c r="J95" s="152" t="e">
        <f>VLOOKUP($A95,Atashe!$B$71:$M$134,7,FALSE)-SUM($D95:I95)</f>
        <v>#REF!</v>
      </c>
      <c r="K95" s="152" t="e">
        <f>VLOOKUP($A95,Atashe!$B$71:$M$134,7,FALSE)-SUM($D95:J95)</f>
        <v>#REF!</v>
      </c>
      <c r="L95" s="152" t="e">
        <f>VLOOKUP($A95,Atashe!$B$71:$M$134,7,FALSE)-SUM($D95:K95)</f>
        <v>#REF!</v>
      </c>
      <c r="M95" s="152" t="e">
        <f>VLOOKUP($A95,Atashe!$B$71:$M$134,7,FALSE)-SUM($D95:L95)</f>
        <v>#REF!</v>
      </c>
      <c r="N95" s="152" t="e">
        <f>VLOOKUP($A95,Atashe!$B$71:$M$134,7,FALSE)-SUM($D95:M95)</f>
        <v>#REF!</v>
      </c>
      <c r="O95" s="152" t="e">
        <f>VLOOKUP($A95,Atashe!$B$71:$M$134,7,FALSE)-SUM($D95:N95)</f>
        <v>#REF!</v>
      </c>
      <c r="P95" s="150" t="e">
        <f t="shared" ref="P95:P100" si="78">SUM(D95:O95)</f>
        <v>#REF!</v>
      </c>
      <c r="Q95" s="150" t="e">
        <f t="shared" si="74"/>
        <v>#REF!</v>
      </c>
    </row>
    <row r="96" spans="1:17" s="206" customFormat="1" ht="18.75" x14ac:dyDescent="0.3">
      <c r="A96" s="15">
        <v>13430</v>
      </c>
      <c r="B96" s="23" t="s">
        <v>38</v>
      </c>
      <c r="C96" s="204">
        <f>SUMIF(Atashe!$B$74:$B$133,'Spenzimet mujore -Atashe'!A96,Atashe!$D$74:$D$133)</f>
        <v>0</v>
      </c>
      <c r="D96" s="152" t="e">
        <f>VLOOKUP($A96,Atashe!$B$71:$M$134,7,FALSE)</f>
        <v>#REF!</v>
      </c>
      <c r="E96" s="152" t="e">
        <f>VLOOKUP($A96,Atashe!$B$71:$M$134,7,FALSE)-SUM($D96:D96)</f>
        <v>#REF!</v>
      </c>
      <c r="F96" s="152" t="e">
        <f>VLOOKUP($A96,Atashe!$B$71:$M$134,7,FALSE)-SUM($D96:E96)</f>
        <v>#REF!</v>
      </c>
      <c r="G96" s="152" t="e">
        <f>VLOOKUP($A96,Atashe!$B$71:$M$134,7,FALSE)-SUM($D96:F96)</f>
        <v>#REF!</v>
      </c>
      <c r="H96" s="152" t="e">
        <f>VLOOKUP($A96,Atashe!$B$71:$M$134,7,FALSE)-SUM($D96:G96)</f>
        <v>#REF!</v>
      </c>
      <c r="I96" s="152" t="e">
        <f>VLOOKUP($A96,Atashe!$B$71:$M$134,7,FALSE)-SUM($D96:H96)</f>
        <v>#REF!</v>
      </c>
      <c r="J96" s="152" t="e">
        <f>VLOOKUP($A96,Atashe!$B$71:$M$134,7,FALSE)-SUM($D96:I96)</f>
        <v>#REF!</v>
      </c>
      <c r="K96" s="152" t="e">
        <f>VLOOKUP($A96,Atashe!$B$71:$M$134,7,FALSE)-SUM($D96:J96)</f>
        <v>#REF!</v>
      </c>
      <c r="L96" s="152" t="e">
        <f>VLOOKUP($A96,Atashe!$B$71:$M$134,7,FALSE)-SUM($D96:K96)</f>
        <v>#REF!</v>
      </c>
      <c r="M96" s="152" t="e">
        <f>VLOOKUP($A96,Atashe!$B$71:$M$134,7,FALSE)-SUM($D96:L96)</f>
        <v>#REF!</v>
      </c>
      <c r="N96" s="152" t="e">
        <f>VLOOKUP($A96,Atashe!$B$71:$M$134,7,FALSE)-SUM($D96:M96)</f>
        <v>#REF!</v>
      </c>
      <c r="O96" s="152" t="e">
        <f>VLOOKUP($A96,Atashe!$B$71:$M$134,7,FALSE)-SUM($D96:N96)</f>
        <v>#REF!</v>
      </c>
      <c r="P96" s="150" t="e">
        <f t="shared" si="78"/>
        <v>#REF!</v>
      </c>
      <c r="Q96" s="150" t="e">
        <f>IF(P96&gt;0,P96/C96*100," ")</f>
        <v>#REF!</v>
      </c>
    </row>
    <row r="97" spans="1:17" s="209" customFormat="1" ht="18.75" x14ac:dyDescent="0.3">
      <c r="A97" s="15">
        <v>13450</v>
      </c>
      <c r="B97" s="23" t="s">
        <v>183</v>
      </c>
      <c r="C97" s="204">
        <f>SUMIF(Atashe!$B$74:$B$133,'Spenzimet mujore -Atashe'!A97,Atashe!$D$74:$D$133)</f>
        <v>0</v>
      </c>
      <c r="D97" s="152" t="e">
        <f>VLOOKUP($A97,Atashe!$B$71:$M$134,7,FALSE)</f>
        <v>#REF!</v>
      </c>
      <c r="E97" s="152" t="e">
        <f>VLOOKUP($A97,Atashe!$B$71:$M$134,7,FALSE)-SUM($D97:D97)</f>
        <v>#REF!</v>
      </c>
      <c r="F97" s="152" t="e">
        <f>VLOOKUP($A97,Atashe!$B$71:$M$134,7,FALSE)-SUM($D97:E97)</f>
        <v>#REF!</v>
      </c>
      <c r="G97" s="152" t="e">
        <f>VLOOKUP($A97,Atashe!$B$71:$M$134,7,FALSE)-SUM($D97:F97)</f>
        <v>#REF!</v>
      </c>
      <c r="H97" s="152" t="e">
        <f>VLOOKUP($A97,Atashe!$B$71:$M$134,7,FALSE)-SUM($D97:G97)</f>
        <v>#REF!</v>
      </c>
      <c r="I97" s="152" t="e">
        <f>VLOOKUP($A97,Atashe!$B$71:$M$134,7,FALSE)-SUM($D97:H97)</f>
        <v>#REF!</v>
      </c>
      <c r="J97" s="152" t="e">
        <f>VLOOKUP($A97,Atashe!$B$71:$M$134,7,FALSE)-SUM($D97:I97)</f>
        <v>#REF!</v>
      </c>
      <c r="K97" s="152" t="e">
        <f>VLOOKUP($A97,Atashe!$B$71:$M$134,7,FALSE)-SUM($D97:J97)</f>
        <v>#REF!</v>
      </c>
      <c r="L97" s="152" t="e">
        <f>VLOOKUP($A97,Atashe!$B$71:$M$134,7,FALSE)-SUM($D97:K97)</f>
        <v>#REF!</v>
      </c>
      <c r="M97" s="152" t="e">
        <f>VLOOKUP($A97,Atashe!$B$71:$M$134,7,FALSE)-SUM($D97:L97)</f>
        <v>#REF!</v>
      </c>
      <c r="N97" s="152" t="e">
        <f>VLOOKUP($A97,Atashe!$B$71:$M$134,7,FALSE)-SUM($D97:M97)</f>
        <v>#REF!</v>
      </c>
      <c r="O97" s="152" t="e">
        <f>VLOOKUP($A97,Atashe!$B$71:$M$134,7,FALSE)-SUM($D97:N97)</f>
        <v>#REF!</v>
      </c>
      <c r="P97" s="150" t="e">
        <f t="shared" si="78"/>
        <v>#REF!</v>
      </c>
      <c r="Q97" s="150" t="e">
        <f>IF(P97&gt;0,P97/C97*100," ")</f>
        <v>#REF!</v>
      </c>
    </row>
    <row r="98" spans="1:17" ht="18.75" x14ac:dyDescent="0.3">
      <c r="A98" s="15">
        <v>13460</v>
      </c>
      <c r="B98" s="23" t="s">
        <v>178</v>
      </c>
      <c r="C98" s="204">
        <f>SUMIF(Atashe!$B$74:$B$133,'Spenzimet mujore -Atashe'!A98,Atashe!$D$74:$D$133)</f>
        <v>0</v>
      </c>
      <c r="D98" s="152" t="e">
        <f>VLOOKUP($A98,Atashe!$B$71:$M$134,7,FALSE)</f>
        <v>#REF!</v>
      </c>
      <c r="E98" s="152" t="e">
        <f>VLOOKUP($A98,Atashe!$B$71:$M$134,7,FALSE)-SUM($D98:D98)</f>
        <v>#REF!</v>
      </c>
      <c r="F98" s="152" t="e">
        <f>VLOOKUP($A98,Atashe!$B$71:$M$134,7,FALSE)-SUM($D98:E98)</f>
        <v>#REF!</v>
      </c>
      <c r="G98" s="152" t="e">
        <f>VLOOKUP($A98,Atashe!$B$71:$M$134,7,FALSE)-SUM($D98:F98)</f>
        <v>#REF!</v>
      </c>
      <c r="H98" s="152" t="e">
        <f>VLOOKUP($A98,Atashe!$B$71:$M$134,7,FALSE)-SUM($D98:G98)</f>
        <v>#REF!</v>
      </c>
      <c r="I98" s="152" t="e">
        <f>VLOOKUP($A98,Atashe!$B$71:$M$134,7,FALSE)-SUM($D98:H98)</f>
        <v>#REF!</v>
      </c>
      <c r="J98" s="152" t="e">
        <f>VLOOKUP($A98,Atashe!$B$71:$M$134,7,FALSE)-SUM($D98:I98)</f>
        <v>#REF!</v>
      </c>
      <c r="K98" s="152" t="e">
        <f>VLOOKUP($A98,Atashe!$B$71:$M$134,7,FALSE)-SUM($D98:J98)</f>
        <v>#REF!</v>
      </c>
      <c r="L98" s="152" t="e">
        <f>VLOOKUP($A98,Atashe!$B$71:$M$134,7,FALSE)-SUM($D98:K98)</f>
        <v>#REF!</v>
      </c>
      <c r="M98" s="152" t="e">
        <f>VLOOKUP($A98,Atashe!$B$71:$M$134,7,FALSE)-SUM($D98:L98)</f>
        <v>#REF!</v>
      </c>
      <c r="N98" s="152" t="e">
        <f>VLOOKUP($A98,Atashe!$B$71:$M$134,7,FALSE)-SUM($D98:M98)</f>
        <v>#REF!</v>
      </c>
      <c r="O98" s="152" t="e">
        <f>VLOOKUP($A98,Atashe!$B$71:$M$134,7,FALSE)-SUM($D98:N98)</f>
        <v>#REF!</v>
      </c>
      <c r="P98" s="150" t="e">
        <f t="shared" si="78"/>
        <v>#REF!</v>
      </c>
      <c r="Q98" s="150" t="e">
        <f t="shared" si="74"/>
        <v>#REF!</v>
      </c>
    </row>
    <row r="99" spans="1:17" ht="18.75" x14ac:dyDescent="0.3">
      <c r="A99" s="15">
        <v>13470</v>
      </c>
      <c r="B99" s="23" t="s">
        <v>137</v>
      </c>
      <c r="C99" s="204">
        <f>SUMIF(Atashe!$B$74:$B$133,'Spenzimet mujore -Atashe'!A99,Atashe!$D$74:$D$133)</f>
        <v>0</v>
      </c>
      <c r="D99" s="152" t="e">
        <f>VLOOKUP($A99,Atashe!$B$71:$M$134,7,FALSE)</f>
        <v>#REF!</v>
      </c>
      <c r="E99" s="152" t="e">
        <f>VLOOKUP($A99,Atashe!$B$71:$M$134,7,FALSE)-SUM($D99:D99)</f>
        <v>#REF!</v>
      </c>
      <c r="F99" s="152" t="e">
        <f>VLOOKUP($A99,Atashe!$B$71:$M$134,7,FALSE)-SUM($D99:E99)</f>
        <v>#REF!</v>
      </c>
      <c r="G99" s="152" t="e">
        <f>VLOOKUP($A99,Atashe!$B$71:$M$134,7,FALSE)-SUM($D99:F99)</f>
        <v>#REF!</v>
      </c>
      <c r="H99" s="152" t="e">
        <f>VLOOKUP($A99,Atashe!$B$71:$M$134,7,FALSE)-SUM($D99:G99)</f>
        <v>#REF!</v>
      </c>
      <c r="I99" s="152" t="e">
        <f>VLOOKUP($A99,Atashe!$B$71:$M$134,7,FALSE)-SUM($D99:H99)</f>
        <v>#REF!</v>
      </c>
      <c r="J99" s="152" t="e">
        <f>VLOOKUP($A99,Atashe!$B$71:$M$134,7,FALSE)-SUM($D99:I99)</f>
        <v>#REF!</v>
      </c>
      <c r="K99" s="152" t="e">
        <f>VLOOKUP($A99,Atashe!$B$71:$M$134,7,FALSE)-SUM($D99:J99)</f>
        <v>#REF!</v>
      </c>
      <c r="L99" s="152" t="e">
        <f>VLOOKUP($A99,Atashe!$B$71:$M$134,7,FALSE)-SUM($D99:K99)</f>
        <v>#REF!</v>
      </c>
      <c r="M99" s="152" t="e">
        <f>VLOOKUP($A99,Atashe!$B$71:$M$134,7,FALSE)-SUM($D99:L99)</f>
        <v>#REF!</v>
      </c>
      <c r="N99" s="152" t="e">
        <f>VLOOKUP($A99,Atashe!$B$71:$M$134,7,FALSE)-SUM($D99:M99)</f>
        <v>#REF!</v>
      </c>
      <c r="O99" s="152" t="e">
        <f>VLOOKUP($A99,Atashe!$B$71:$M$134,7,FALSE)-SUM($D99:N99)</f>
        <v>#REF!</v>
      </c>
      <c r="P99" s="150" t="e">
        <f t="shared" si="78"/>
        <v>#REF!</v>
      </c>
      <c r="Q99" s="150" t="e">
        <f t="shared" si="74"/>
        <v>#REF!</v>
      </c>
    </row>
    <row r="100" spans="1:17" ht="18.75" x14ac:dyDescent="0.3">
      <c r="A100" s="15">
        <v>13480</v>
      </c>
      <c r="B100" s="23" t="s">
        <v>39</v>
      </c>
      <c r="C100" s="204">
        <f>SUMIF(Atashe!$B$74:$B$133,'Spenzimet mujore -Atashe'!A100,Atashe!$D$74:$D$133)</f>
        <v>0</v>
      </c>
      <c r="D100" s="152" t="e">
        <f>VLOOKUP($A100,Atashe!$B$71:$M$134,7,FALSE)</f>
        <v>#REF!</v>
      </c>
      <c r="E100" s="152" t="e">
        <f>VLOOKUP($A100,Atashe!$B$71:$M$134,7,FALSE)-SUM($D100:D100)</f>
        <v>#REF!</v>
      </c>
      <c r="F100" s="152" t="e">
        <f>VLOOKUP($A100,Atashe!$B$71:$M$134,7,FALSE)-SUM($D100:E100)</f>
        <v>#REF!</v>
      </c>
      <c r="G100" s="152" t="e">
        <f>VLOOKUP($A100,Atashe!$B$71:$M$134,7,FALSE)-SUM($D100:F100)</f>
        <v>#REF!</v>
      </c>
      <c r="H100" s="152" t="e">
        <f>VLOOKUP($A100,Atashe!$B$71:$M$134,7,FALSE)-SUM($D100:G100)</f>
        <v>#REF!</v>
      </c>
      <c r="I100" s="152" t="e">
        <f>VLOOKUP($A100,Atashe!$B$71:$M$134,7,FALSE)-SUM($D100:H100)</f>
        <v>#REF!</v>
      </c>
      <c r="J100" s="152" t="e">
        <f>VLOOKUP($A100,Atashe!$B$71:$M$134,7,FALSE)-SUM($D100:I100)</f>
        <v>#REF!</v>
      </c>
      <c r="K100" s="152" t="e">
        <f>VLOOKUP($A100,Atashe!$B$71:$M$134,7,FALSE)-SUM($D100:J100)</f>
        <v>#REF!</v>
      </c>
      <c r="L100" s="152" t="e">
        <f>VLOOKUP($A100,Atashe!$B$71:$M$134,7,FALSE)-SUM($D100:K100)</f>
        <v>#REF!</v>
      </c>
      <c r="M100" s="152" t="e">
        <f>VLOOKUP($A100,Atashe!$B$71:$M$134,7,FALSE)-SUM($D100:L100)</f>
        <v>#REF!</v>
      </c>
      <c r="N100" s="152" t="e">
        <f>VLOOKUP($A100,Atashe!$B$71:$M$134,7,FALSE)-SUM($D100:M100)</f>
        <v>#REF!</v>
      </c>
      <c r="O100" s="152" t="e">
        <f>VLOOKUP($A100,Atashe!$B$71:$M$134,7,FALSE)-SUM($D100:N100)</f>
        <v>#REF!</v>
      </c>
      <c r="P100" s="150" t="e">
        <f t="shared" si="78"/>
        <v>#REF!</v>
      </c>
      <c r="Q100" s="150" t="e">
        <f t="shared" si="74"/>
        <v>#REF!</v>
      </c>
    </row>
    <row r="101" spans="1:17" s="188" customFormat="1" ht="18.75" x14ac:dyDescent="0.3">
      <c r="A101" s="189">
        <v>1350</v>
      </c>
      <c r="B101" s="190" t="s">
        <v>120</v>
      </c>
      <c r="C101" s="191">
        <f t="shared" ref="C101:P101" si="79">SUM(C102:C106)</f>
        <v>0</v>
      </c>
      <c r="D101" s="191" t="e">
        <f t="shared" si="79"/>
        <v>#REF!</v>
      </c>
      <c r="E101" s="191" t="e">
        <f t="shared" si="79"/>
        <v>#REF!</v>
      </c>
      <c r="F101" s="191" t="e">
        <f t="shared" si="79"/>
        <v>#REF!</v>
      </c>
      <c r="G101" s="191" t="e">
        <f t="shared" si="79"/>
        <v>#REF!</v>
      </c>
      <c r="H101" s="191" t="e">
        <f t="shared" si="79"/>
        <v>#REF!</v>
      </c>
      <c r="I101" s="191" t="e">
        <f t="shared" si="79"/>
        <v>#REF!</v>
      </c>
      <c r="J101" s="191" t="e">
        <f t="shared" si="79"/>
        <v>#REF!</v>
      </c>
      <c r="K101" s="191" t="e">
        <f t="shared" si="79"/>
        <v>#REF!</v>
      </c>
      <c r="L101" s="191" t="e">
        <f t="shared" si="79"/>
        <v>#REF!</v>
      </c>
      <c r="M101" s="191" t="e">
        <f t="shared" si="79"/>
        <v>#REF!</v>
      </c>
      <c r="N101" s="191" t="e">
        <f t="shared" si="79"/>
        <v>#REF!</v>
      </c>
      <c r="O101" s="191" t="e">
        <f t="shared" si="79"/>
        <v>#REF!</v>
      </c>
      <c r="P101" s="191" t="e">
        <f t="shared" si="79"/>
        <v>#REF!</v>
      </c>
      <c r="Q101" s="191" t="e">
        <f t="shared" si="74"/>
        <v>#REF!</v>
      </c>
    </row>
    <row r="102" spans="1:17" ht="18.75" x14ac:dyDescent="0.3">
      <c r="A102" s="15">
        <v>13501</v>
      </c>
      <c r="B102" s="24" t="s">
        <v>180</v>
      </c>
      <c r="C102" s="66">
        <f>SUMIF(Atashe!$B$74:$B$133,'Spenzimet mujore -Atashe'!A102,Atashe!$D$74:$D$133)</f>
        <v>0</v>
      </c>
      <c r="D102" s="152" t="e">
        <f>VLOOKUP($A102,Atashe!$B$71:$M$134,7,FALSE)</f>
        <v>#REF!</v>
      </c>
      <c r="E102" s="152" t="e">
        <f>VLOOKUP($A102,Atashe!$B$71:$M$134,7,FALSE)-SUM($D102:D102)</f>
        <v>#REF!</v>
      </c>
      <c r="F102" s="152" t="e">
        <f>VLOOKUP($A102,Atashe!$B$71:$M$134,7,FALSE)-SUM($D102:E102)</f>
        <v>#REF!</v>
      </c>
      <c r="G102" s="152" t="e">
        <f>VLOOKUP($A102,Atashe!$B$71:$M$134,7,FALSE)-SUM($D102:F102)</f>
        <v>#REF!</v>
      </c>
      <c r="H102" s="152" t="e">
        <f>VLOOKUP($A102,Atashe!$B$71:$M$134,7,FALSE)-SUM($D102:G102)</f>
        <v>#REF!</v>
      </c>
      <c r="I102" s="152" t="e">
        <f>VLOOKUP($A102,Atashe!$B$71:$M$134,7,FALSE)-SUM($D102:H102)</f>
        <v>#REF!</v>
      </c>
      <c r="J102" s="152" t="e">
        <f>VLOOKUP($A102,Atashe!$B$71:$M$134,7,FALSE)-SUM($D102:I102)</f>
        <v>#REF!</v>
      </c>
      <c r="K102" s="152" t="e">
        <f>VLOOKUP($A102,Atashe!$B$71:$M$134,7,FALSE)-SUM($D102:J102)</f>
        <v>#REF!</v>
      </c>
      <c r="L102" s="152" t="e">
        <f>VLOOKUP($A102,Atashe!$B$71:$M$134,7,FALSE)-SUM($D102:K102)</f>
        <v>#REF!</v>
      </c>
      <c r="M102" s="152" t="e">
        <f>VLOOKUP($A102,Atashe!$B$71:$M$134,7,FALSE)-SUM($D102:L102)</f>
        <v>#REF!</v>
      </c>
      <c r="N102" s="152" t="e">
        <f>VLOOKUP($A102,Atashe!$B$71:$M$134,7,FALSE)-SUM($D102:M102)</f>
        <v>#REF!</v>
      </c>
      <c r="O102" s="152" t="e">
        <f>VLOOKUP($A102,Atashe!$B$71:$M$134,7,FALSE)-SUM($D102:N102)</f>
        <v>#REF!</v>
      </c>
      <c r="P102" s="150" t="e">
        <f>SUM(D102:O102)</f>
        <v>#REF!</v>
      </c>
      <c r="Q102" s="150" t="e">
        <f t="shared" si="74"/>
        <v>#REF!</v>
      </c>
    </row>
    <row r="103" spans="1:17" s="206" customFormat="1" ht="18.75" x14ac:dyDescent="0.3">
      <c r="A103" s="15">
        <v>13503</v>
      </c>
      <c r="B103" s="24" t="s">
        <v>2</v>
      </c>
      <c r="C103" s="204">
        <f>SUMIF(Atashe!$B$74:$B$133,'Spenzimet mujore -Atashe'!A103,Atashe!$D$74:$D$133)</f>
        <v>0</v>
      </c>
      <c r="D103" s="152" t="e">
        <f>VLOOKUP($A103,Atashe!$B$71:$M$134,7,FALSE)</f>
        <v>#REF!</v>
      </c>
      <c r="E103" s="152" t="e">
        <f>VLOOKUP($A103,Atashe!$B$71:$M$134,7,FALSE)-SUM($D103:D103)</f>
        <v>#REF!</v>
      </c>
      <c r="F103" s="152" t="e">
        <f>VLOOKUP($A103,Atashe!$B$71:$M$134,7,FALSE)-SUM($D103:E103)</f>
        <v>#REF!</v>
      </c>
      <c r="G103" s="152" t="e">
        <f>VLOOKUP($A103,Atashe!$B$71:$M$134,7,FALSE)-SUM($D103:F103)</f>
        <v>#REF!</v>
      </c>
      <c r="H103" s="152" t="e">
        <f>VLOOKUP($A103,Atashe!$B$71:$M$134,7,FALSE)-SUM($D103:G103)</f>
        <v>#REF!</v>
      </c>
      <c r="I103" s="152" t="e">
        <f>VLOOKUP($A103,Atashe!$B$71:$M$134,7,FALSE)-SUM($D103:H103)</f>
        <v>#REF!</v>
      </c>
      <c r="J103" s="152" t="e">
        <f>VLOOKUP($A103,Atashe!$B$71:$M$134,7,FALSE)-SUM($D103:I103)</f>
        <v>#REF!</v>
      </c>
      <c r="K103" s="152" t="e">
        <f>VLOOKUP($A103,Atashe!$B$71:$M$134,7,FALSE)-SUM($D103:J103)</f>
        <v>#REF!</v>
      </c>
      <c r="L103" s="152" t="e">
        <f>VLOOKUP($A103,Atashe!$B$71:$M$134,7,FALSE)-SUM($D103:K103)</f>
        <v>#REF!</v>
      </c>
      <c r="M103" s="152" t="e">
        <f>VLOOKUP($A103,Atashe!$B$71:$M$134,7,FALSE)-SUM($D103:L103)</f>
        <v>#REF!</v>
      </c>
      <c r="N103" s="152" t="e">
        <f>VLOOKUP($A103,Atashe!$B$71:$M$134,7,FALSE)-SUM($D103:M103)</f>
        <v>#REF!</v>
      </c>
      <c r="O103" s="152" t="e">
        <f>VLOOKUP($A103,Atashe!$B$71:$M$134,7,FALSE)-SUM($D103:N103)</f>
        <v>#REF!</v>
      </c>
      <c r="P103" s="150" t="e">
        <f>SUM(D103:O103)</f>
        <v>#REF!</v>
      </c>
      <c r="Q103" s="150" t="e">
        <f>IF(P103&gt;0,P103/C103*100," ")</f>
        <v>#REF!</v>
      </c>
    </row>
    <row r="104" spans="1:17" s="206" customFormat="1" ht="18.75" x14ac:dyDescent="0.3">
      <c r="A104" s="15">
        <v>13504</v>
      </c>
      <c r="B104" s="24" t="s">
        <v>175</v>
      </c>
      <c r="C104" s="204">
        <f>SUMIF(Atashe!$B$74:$B$133,'Spenzimet mujore -Atashe'!A104,Atashe!$D$74:$D$133)</f>
        <v>0</v>
      </c>
      <c r="D104" s="152" t="e">
        <f>VLOOKUP($A104,Atashe!$B$71:$M$134,7,FALSE)</f>
        <v>#REF!</v>
      </c>
      <c r="E104" s="152" t="e">
        <f>VLOOKUP($A104,Atashe!$B$71:$M$134,7,FALSE)-SUM($D104:D104)</f>
        <v>#REF!</v>
      </c>
      <c r="F104" s="152" t="e">
        <f>VLOOKUP($A104,Atashe!$B$71:$M$134,7,FALSE)-SUM($D104:E104)</f>
        <v>#REF!</v>
      </c>
      <c r="G104" s="152" t="e">
        <f>VLOOKUP($A104,Atashe!$B$71:$M$134,7,FALSE)-SUM($D104:F104)</f>
        <v>#REF!</v>
      </c>
      <c r="H104" s="152" t="e">
        <f>VLOOKUP($A104,Atashe!$B$71:$M$134,7,FALSE)-SUM($D104:G104)</f>
        <v>#REF!</v>
      </c>
      <c r="I104" s="152" t="e">
        <f>VLOOKUP($A104,Atashe!$B$71:$M$134,7,FALSE)-SUM($D104:H104)</f>
        <v>#REF!</v>
      </c>
      <c r="J104" s="152" t="e">
        <f>VLOOKUP($A104,Atashe!$B$71:$M$134,7,FALSE)-SUM($D104:I104)</f>
        <v>#REF!</v>
      </c>
      <c r="K104" s="152" t="e">
        <f>VLOOKUP($A104,Atashe!$B$71:$M$134,7,FALSE)-SUM($D104:J104)</f>
        <v>#REF!</v>
      </c>
      <c r="L104" s="152" t="e">
        <f>VLOOKUP($A104,Atashe!$B$71:$M$134,7,FALSE)-SUM($D104:K104)</f>
        <v>#REF!</v>
      </c>
      <c r="M104" s="152" t="e">
        <f>VLOOKUP($A104,Atashe!$B$71:$M$134,7,FALSE)-SUM($D104:L104)</f>
        <v>#REF!</v>
      </c>
      <c r="N104" s="152" t="e">
        <f>VLOOKUP($A104,Atashe!$B$71:$M$134,7,FALSE)-SUM($D104:M104)</f>
        <v>#REF!</v>
      </c>
      <c r="O104" s="152" t="e">
        <f>VLOOKUP($A104,Atashe!$B$71:$M$134,7,FALSE)-SUM($D104:N104)</f>
        <v>#REF!</v>
      </c>
      <c r="P104" s="150" t="e">
        <f>SUM(D104:O104)</f>
        <v>#REF!</v>
      </c>
      <c r="Q104" s="150" t="e">
        <f>IF(P104&gt;0,P104/C104*100," ")</f>
        <v>#REF!</v>
      </c>
    </row>
    <row r="105" spans="1:17" s="209" customFormat="1" ht="18.75" x14ac:dyDescent="0.3">
      <c r="A105" s="15">
        <v>13505</v>
      </c>
      <c r="B105" s="24" t="s">
        <v>184</v>
      </c>
      <c r="C105" s="204">
        <f>SUMIF(Atashe!$B$74:$B$133,'Spenzimet mujore -Atashe'!A105,Atashe!$D$74:$D$133)</f>
        <v>0</v>
      </c>
      <c r="D105" s="152" t="e">
        <f>VLOOKUP($A105,Atashe!$B$71:$M$134,7,FALSE)</f>
        <v>#REF!</v>
      </c>
      <c r="E105" s="152" t="e">
        <f>VLOOKUP($A105,Atashe!$B$71:$M$134,7,FALSE)-SUM($D105:D105)</f>
        <v>#REF!</v>
      </c>
      <c r="F105" s="152" t="e">
        <f>VLOOKUP($A105,Atashe!$B$71:$M$134,7,FALSE)-SUM($D105:E105)</f>
        <v>#REF!</v>
      </c>
      <c r="G105" s="152" t="e">
        <f>VLOOKUP($A105,Atashe!$B$71:$M$134,7,FALSE)-SUM($D105:F105)</f>
        <v>#REF!</v>
      </c>
      <c r="H105" s="152" t="e">
        <f>VLOOKUP($A105,Atashe!$B$71:$M$134,7,FALSE)-SUM($D105:G105)</f>
        <v>#REF!</v>
      </c>
      <c r="I105" s="152" t="e">
        <f>VLOOKUP($A105,Atashe!$B$71:$M$134,7,FALSE)-SUM($D105:H105)</f>
        <v>#REF!</v>
      </c>
      <c r="J105" s="152" t="e">
        <f>VLOOKUP($A105,Atashe!$B$71:$M$134,7,FALSE)-SUM($D105:I105)</f>
        <v>#REF!</v>
      </c>
      <c r="K105" s="152" t="e">
        <f>VLOOKUP($A105,Atashe!$B$71:$M$134,7,FALSE)-SUM($D105:J105)</f>
        <v>#REF!</v>
      </c>
      <c r="L105" s="152" t="e">
        <f>VLOOKUP($A105,Atashe!$B$71:$M$134,7,FALSE)-SUM($D105:K105)</f>
        <v>#REF!</v>
      </c>
      <c r="M105" s="152" t="e">
        <f>VLOOKUP($A105,Atashe!$B$71:$M$134,7,FALSE)-SUM($D105:L105)</f>
        <v>#REF!</v>
      </c>
      <c r="N105" s="152" t="e">
        <f>VLOOKUP($A105,Atashe!$B$71:$M$134,7,FALSE)-SUM($D105:M105)</f>
        <v>#REF!</v>
      </c>
      <c r="O105" s="152" t="e">
        <f>VLOOKUP($A105,Atashe!$B$71:$M$134,7,FALSE)-SUM($D105:N105)</f>
        <v>#REF!</v>
      </c>
      <c r="P105" s="150" t="e">
        <f>SUM(D105:O105)</f>
        <v>#REF!</v>
      </c>
      <c r="Q105" s="150" t="e">
        <f>IF(P105&gt;0,P105/C105*100," ")</f>
        <v>#REF!</v>
      </c>
    </row>
    <row r="106" spans="1:17" s="206" customFormat="1" ht="18.75" x14ac:dyDescent="0.3">
      <c r="A106" s="15">
        <v>13509</v>
      </c>
      <c r="B106" s="24" t="s">
        <v>138</v>
      </c>
      <c r="C106" s="204">
        <f>SUMIF(Atashe!$B$74:$B$133,'Spenzimet mujore -Atashe'!A106,Atashe!$D$74:$D$133)</f>
        <v>0</v>
      </c>
      <c r="D106" s="152" t="e">
        <f>VLOOKUP($A106,Atashe!$B$71:$M$134,7,FALSE)</f>
        <v>#REF!</v>
      </c>
      <c r="E106" s="152" t="e">
        <f>VLOOKUP($A106,Atashe!$B$71:$M$134,7,FALSE)-SUM($D106:D106)</f>
        <v>#REF!</v>
      </c>
      <c r="F106" s="152" t="e">
        <f>VLOOKUP($A106,Atashe!$B$71:$M$134,7,FALSE)-SUM($D106:E106)</f>
        <v>#REF!</v>
      </c>
      <c r="G106" s="152" t="e">
        <f>VLOOKUP($A106,Atashe!$B$71:$M$134,7,FALSE)-SUM($D106:F106)</f>
        <v>#REF!</v>
      </c>
      <c r="H106" s="152" t="e">
        <f>VLOOKUP($A106,Atashe!$B$71:$M$134,7,FALSE)-SUM($D106:G106)</f>
        <v>#REF!</v>
      </c>
      <c r="I106" s="152" t="e">
        <f>VLOOKUP($A106,Atashe!$B$71:$M$134,7,FALSE)-SUM($D106:H106)</f>
        <v>#REF!</v>
      </c>
      <c r="J106" s="152" t="e">
        <f>VLOOKUP($A106,Atashe!$B$71:$M$134,7,FALSE)-SUM($D106:I106)</f>
        <v>#REF!</v>
      </c>
      <c r="K106" s="152" t="e">
        <f>VLOOKUP($A106,Atashe!$B$71:$M$134,7,FALSE)-SUM($D106:J106)</f>
        <v>#REF!</v>
      </c>
      <c r="L106" s="152" t="e">
        <f>VLOOKUP($A106,Atashe!$B$71:$M$134,7,FALSE)-SUM($D106:K106)</f>
        <v>#REF!</v>
      </c>
      <c r="M106" s="152" t="e">
        <f>VLOOKUP($A106,Atashe!$B$71:$M$134,7,FALSE)-SUM($D106:L106)</f>
        <v>#REF!</v>
      </c>
      <c r="N106" s="152" t="e">
        <f>VLOOKUP($A106,Atashe!$B$71:$M$134,7,FALSE)-SUM($D106:M106)</f>
        <v>#REF!</v>
      </c>
      <c r="O106" s="152" t="e">
        <f>VLOOKUP($A106,Atashe!$B$71:$M$134,7,FALSE)-SUM($D106:N106)</f>
        <v>#REF!</v>
      </c>
      <c r="P106" s="150" t="e">
        <f>SUM(D106:O106)</f>
        <v>#REF!</v>
      </c>
      <c r="Q106" s="150" t="e">
        <f>IF(P106&gt;0,P106/C106*100," ")</f>
        <v>#REF!</v>
      </c>
    </row>
    <row r="107" spans="1:17" s="188" customFormat="1" ht="18.75" x14ac:dyDescent="0.3">
      <c r="A107" s="189">
        <v>1360</v>
      </c>
      <c r="B107" s="190" t="s">
        <v>121</v>
      </c>
      <c r="C107" s="191">
        <f t="shared" ref="C107:N107" si="80">SUM(C108:C112)</f>
        <v>0</v>
      </c>
      <c r="D107" s="191" t="e">
        <f t="shared" si="80"/>
        <v>#REF!</v>
      </c>
      <c r="E107" s="191" t="e">
        <f t="shared" si="80"/>
        <v>#REF!</v>
      </c>
      <c r="F107" s="191" t="e">
        <f t="shared" si="80"/>
        <v>#REF!</v>
      </c>
      <c r="G107" s="191" t="e">
        <f t="shared" si="80"/>
        <v>#REF!</v>
      </c>
      <c r="H107" s="191" t="e">
        <f t="shared" si="80"/>
        <v>#REF!</v>
      </c>
      <c r="I107" s="191" t="e">
        <f t="shared" si="80"/>
        <v>#REF!</v>
      </c>
      <c r="J107" s="191" t="e">
        <f t="shared" si="80"/>
        <v>#REF!</v>
      </c>
      <c r="K107" s="191" t="e">
        <f t="shared" si="80"/>
        <v>#REF!</v>
      </c>
      <c r="L107" s="191" t="e">
        <f t="shared" si="80"/>
        <v>#REF!</v>
      </c>
      <c r="M107" s="191" t="e">
        <f t="shared" si="80"/>
        <v>#REF!</v>
      </c>
      <c r="N107" s="191" t="e">
        <f t="shared" si="80"/>
        <v>#REF!</v>
      </c>
      <c r="O107" s="191" t="e">
        <f>SUM(O108:O112)</f>
        <v>#REF!</v>
      </c>
      <c r="P107" s="191" t="e">
        <f>SUM(P108:P112)</f>
        <v>#REF!</v>
      </c>
      <c r="Q107" s="191" t="e">
        <f t="shared" si="74"/>
        <v>#REF!</v>
      </c>
    </row>
    <row r="108" spans="1:17" ht="18.75" x14ac:dyDescent="0.3">
      <c r="A108" s="15">
        <v>13610</v>
      </c>
      <c r="B108" s="24" t="s">
        <v>7</v>
      </c>
      <c r="C108" s="66">
        <f>SUMIF(Atashe!$B$74:$B$133,'Spenzimet mujore -Atashe'!A108,Atashe!$D$74:$D$133)</f>
        <v>0</v>
      </c>
      <c r="D108" s="152" t="e">
        <f>VLOOKUP($A108,Atashe!$B$71:$M$134,7,FALSE)</f>
        <v>#REF!</v>
      </c>
      <c r="E108" s="152" t="e">
        <f>VLOOKUP($A108,Atashe!$B$71:$M$134,7,FALSE)-SUM($D108:D108)</f>
        <v>#REF!</v>
      </c>
      <c r="F108" s="152" t="e">
        <f>VLOOKUP($A108,Atashe!$B$71:$M$134,7,FALSE)-SUM($D108:E108)</f>
        <v>#REF!</v>
      </c>
      <c r="G108" s="152" t="e">
        <f>VLOOKUP($A108,Atashe!$B$71:$M$134,7,FALSE)-SUM($D108:F108)</f>
        <v>#REF!</v>
      </c>
      <c r="H108" s="152" t="e">
        <f>VLOOKUP($A108,Atashe!$B$71:$M$134,7,FALSE)-SUM($D108:G108)</f>
        <v>#REF!</v>
      </c>
      <c r="I108" s="152" t="e">
        <f>VLOOKUP($A108,Atashe!$B$71:$M$134,7,FALSE)-SUM($D108:H108)</f>
        <v>#REF!</v>
      </c>
      <c r="J108" s="152" t="e">
        <f>VLOOKUP($A108,Atashe!$B$71:$M$134,7,FALSE)-SUM($D108:I108)</f>
        <v>#REF!</v>
      </c>
      <c r="K108" s="152" t="e">
        <f>VLOOKUP($A108,Atashe!$B$71:$M$134,7,FALSE)-SUM($D108:J108)</f>
        <v>#REF!</v>
      </c>
      <c r="L108" s="152" t="e">
        <f>VLOOKUP($A108,Atashe!$B$71:$M$134,7,FALSE)-SUM($D108:K108)</f>
        <v>#REF!</v>
      </c>
      <c r="M108" s="152" t="e">
        <f>VLOOKUP($A108,Atashe!$B$71:$M$134,7,FALSE)-SUM($D108:L108)</f>
        <v>#REF!</v>
      </c>
      <c r="N108" s="152" t="e">
        <f>VLOOKUP($A108,Atashe!$B$71:$M$134,7,FALSE)-SUM($D108:M108)</f>
        <v>#REF!</v>
      </c>
      <c r="O108" s="152" t="e">
        <f>VLOOKUP($A108,Atashe!$B$71:$M$134,7,FALSE)-SUM($D108:N108)</f>
        <v>#REF!</v>
      </c>
      <c r="P108" s="150" t="e">
        <f>SUM(D108:O108)</f>
        <v>#REF!</v>
      </c>
      <c r="Q108" s="150" t="e">
        <f t="shared" si="74"/>
        <v>#REF!</v>
      </c>
    </row>
    <row r="109" spans="1:17" s="206" customFormat="1" ht="18.75" x14ac:dyDescent="0.3">
      <c r="A109" s="15">
        <v>13620</v>
      </c>
      <c r="B109" s="24" t="s">
        <v>177</v>
      </c>
      <c r="C109" s="204">
        <f>SUMIF(Atashe!$B$74:$B$133,'Spenzimet mujore -Atashe'!A109,Atashe!$D$74:$D$133)</f>
        <v>0</v>
      </c>
      <c r="D109" s="152" t="e">
        <f>VLOOKUP($A109,Atashe!$B$71:$M$134,7,FALSE)</f>
        <v>#REF!</v>
      </c>
      <c r="E109" s="152" t="e">
        <f>VLOOKUP($A109,Atashe!$B$71:$M$134,7,FALSE)-SUM($D109:D109)</f>
        <v>#REF!</v>
      </c>
      <c r="F109" s="152" t="e">
        <f>VLOOKUP($A109,Atashe!$B$71:$M$134,7,FALSE)-SUM($D109:E109)</f>
        <v>#REF!</v>
      </c>
      <c r="G109" s="152" t="e">
        <f>VLOOKUP($A109,Atashe!$B$71:$M$134,7,FALSE)-SUM($D109:F109)</f>
        <v>#REF!</v>
      </c>
      <c r="H109" s="152" t="e">
        <f>VLOOKUP($A109,Atashe!$B$71:$M$134,7,FALSE)-SUM($D109:G109)</f>
        <v>#REF!</v>
      </c>
      <c r="I109" s="152" t="e">
        <f>VLOOKUP($A109,Atashe!$B$71:$M$134,7,FALSE)-SUM($D109:H109)</f>
        <v>#REF!</v>
      </c>
      <c r="J109" s="152" t="e">
        <f>VLOOKUP($A109,Atashe!$B$71:$M$134,7,FALSE)-SUM($D109:I109)</f>
        <v>#REF!</v>
      </c>
      <c r="K109" s="152" t="e">
        <f>VLOOKUP($A109,Atashe!$B$71:$M$134,7,FALSE)-SUM($D109:J109)</f>
        <v>#REF!</v>
      </c>
      <c r="L109" s="152" t="e">
        <f>VLOOKUP($A109,Atashe!$B$71:$M$134,7,FALSE)-SUM($D109:K109)</f>
        <v>#REF!</v>
      </c>
      <c r="M109" s="152" t="e">
        <f>VLOOKUP($A109,Atashe!$B$71:$M$134,7,FALSE)-SUM($D109:L109)</f>
        <v>#REF!</v>
      </c>
      <c r="N109" s="152" t="e">
        <f>VLOOKUP($A109,Atashe!$B$71:$M$134,7,FALSE)-SUM($D109:M109)</f>
        <v>#REF!</v>
      </c>
      <c r="O109" s="152" t="e">
        <f>VLOOKUP($A109,Atashe!$B$71:$M$134,7,FALSE)-SUM($D109:N109)</f>
        <v>#REF!</v>
      </c>
      <c r="P109" s="150" t="e">
        <f>SUM(D109:O109)</f>
        <v>#REF!</v>
      </c>
      <c r="Q109" s="150" t="e">
        <f>IF(P109&gt;0,P109/C109*100," ")</f>
        <v>#REF!</v>
      </c>
    </row>
    <row r="110" spans="1:17" s="206" customFormat="1" ht="18.75" x14ac:dyDescent="0.3">
      <c r="A110" s="15">
        <v>13640</v>
      </c>
      <c r="B110" s="24" t="s">
        <v>19</v>
      </c>
      <c r="C110" s="204">
        <f>SUMIF(Atashe!$B$74:$B$133,'Spenzimet mujore -Atashe'!A110,Atashe!$D$74:$D$133)</f>
        <v>0</v>
      </c>
      <c r="D110" s="152" t="e">
        <f>VLOOKUP($A110,Atashe!$B$71:$M$134,7,FALSE)</f>
        <v>#REF!</v>
      </c>
      <c r="E110" s="152" t="e">
        <f>VLOOKUP($A110,Atashe!$B$71:$M$134,7,FALSE)-SUM($D110:D110)</f>
        <v>#REF!</v>
      </c>
      <c r="F110" s="152" t="e">
        <f>VLOOKUP($A110,Atashe!$B$71:$M$134,7,FALSE)-SUM($D110:E110)</f>
        <v>#REF!</v>
      </c>
      <c r="G110" s="152" t="e">
        <f>VLOOKUP($A110,Atashe!$B$71:$M$134,7,FALSE)-SUM($D110:F110)</f>
        <v>#REF!</v>
      </c>
      <c r="H110" s="152" t="e">
        <f>VLOOKUP($A110,Atashe!$B$71:$M$134,7,FALSE)-SUM($D110:G110)</f>
        <v>#REF!</v>
      </c>
      <c r="I110" s="152" t="e">
        <f>VLOOKUP($A110,Atashe!$B$71:$M$134,7,FALSE)-SUM($D110:H110)</f>
        <v>#REF!</v>
      </c>
      <c r="J110" s="152" t="e">
        <f>VLOOKUP($A110,Atashe!$B$71:$M$134,7,FALSE)-SUM($D110:I110)</f>
        <v>#REF!</v>
      </c>
      <c r="K110" s="152" t="e">
        <f>VLOOKUP($A110,Atashe!$B$71:$M$134,7,FALSE)-SUM($D110:J110)</f>
        <v>#REF!</v>
      </c>
      <c r="L110" s="152" t="e">
        <f>VLOOKUP($A110,Atashe!$B$71:$M$134,7,FALSE)-SUM($D110:K110)</f>
        <v>#REF!</v>
      </c>
      <c r="M110" s="152" t="e">
        <f>VLOOKUP($A110,Atashe!$B$71:$M$134,7,FALSE)-SUM($D110:L110)</f>
        <v>#REF!</v>
      </c>
      <c r="N110" s="152" t="e">
        <f>VLOOKUP($A110,Atashe!$B$71:$M$134,7,FALSE)-SUM($D110:M110)</f>
        <v>#REF!</v>
      </c>
      <c r="O110" s="152" t="e">
        <f>VLOOKUP($A110,Atashe!$B$71:$M$134,7,FALSE)-SUM($D110:N110)</f>
        <v>#REF!</v>
      </c>
      <c r="P110" s="150" t="e">
        <f>SUM(D110:O110)</f>
        <v>#REF!</v>
      </c>
      <c r="Q110" s="150" t="e">
        <f>IF(P110&gt;0,P110/C110*100," ")</f>
        <v>#REF!</v>
      </c>
    </row>
    <row r="111" spans="1:17" s="229" customFormat="1" ht="18.75" x14ac:dyDescent="0.3">
      <c r="A111" s="15">
        <v>13650</v>
      </c>
      <c r="B111" s="24" t="s">
        <v>28</v>
      </c>
      <c r="C111" s="204">
        <f>SUMIF(Atashe!$B$74:$B$133,'Spenzimet mujore -Atashe'!A111,Atashe!$D$74:$D$133)</f>
        <v>0</v>
      </c>
      <c r="D111" s="152" t="e">
        <f>VLOOKUP($A111,Atashe!$B$71:$M$134,7,FALSE)</f>
        <v>#REF!</v>
      </c>
      <c r="E111" s="152" t="e">
        <f>VLOOKUP($A111,Atashe!$B$71:$M$134,7,FALSE)-SUM($D111:D111)</f>
        <v>#REF!</v>
      </c>
      <c r="F111" s="152" t="e">
        <f>VLOOKUP($A111,Atashe!$B$71:$M$134,7,FALSE)-SUM($D111:E111)</f>
        <v>#REF!</v>
      </c>
      <c r="G111" s="152" t="e">
        <f>VLOOKUP($A111,Atashe!$B$71:$M$134,7,FALSE)-SUM($D111:F111)</f>
        <v>#REF!</v>
      </c>
      <c r="H111" s="152" t="e">
        <f>VLOOKUP($A111,Atashe!$B$71:$M$134,7,FALSE)-SUM($D111:G111)</f>
        <v>#REF!</v>
      </c>
      <c r="I111" s="152" t="e">
        <f>VLOOKUP($A111,Atashe!$B$71:$M$134,7,FALSE)-SUM($D111:H111)</f>
        <v>#REF!</v>
      </c>
      <c r="J111" s="152" t="e">
        <f>VLOOKUP($A111,Atashe!$B$71:$M$134,7,FALSE)-SUM($D111:I111)</f>
        <v>#REF!</v>
      </c>
      <c r="K111" s="152" t="e">
        <f>VLOOKUP($A111,Atashe!$B$71:$M$134,7,FALSE)-SUM($D111:J111)</f>
        <v>#REF!</v>
      </c>
      <c r="L111" s="152" t="e">
        <f>VLOOKUP($A111,Atashe!$B$71:$M$134,7,FALSE)-SUM($D111:K111)</f>
        <v>#REF!</v>
      </c>
      <c r="M111" s="152" t="e">
        <f>VLOOKUP($A111,Atashe!$B$71:$M$134,7,FALSE)-SUM($D111:L111)</f>
        <v>#REF!</v>
      </c>
      <c r="N111" s="152" t="e">
        <f>VLOOKUP($A111,Atashe!$B$71:$M$134,7,FALSE)-SUM($D111:M111)</f>
        <v>#REF!</v>
      </c>
      <c r="O111" s="152" t="e">
        <f>VLOOKUP($A111,Atashe!$B$71:$M$134,7,FALSE)-SUM($D111:N111)</f>
        <v>#REF!</v>
      </c>
      <c r="P111" s="150" t="e">
        <f>SUM(D111:O111)</f>
        <v>#REF!</v>
      </c>
      <c r="Q111" s="150" t="e">
        <f>IF(P111&gt;0,P111/C111*100," ")</f>
        <v>#REF!</v>
      </c>
    </row>
    <row r="112" spans="1:17" ht="18.75" x14ac:dyDescent="0.3">
      <c r="A112" s="15">
        <v>13660</v>
      </c>
      <c r="B112" s="24" t="s">
        <v>16</v>
      </c>
      <c r="C112" s="66">
        <f>SUMIF(Atashe!$B$74:$B$133,'Spenzimet mujore -Atashe'!A112,Atashe!$D$74:$D$133)</f>
        <v>0</v>
      </c>
      <c r="D112" s="152" t="e">
        <f>VLOOKUP($A112,Atashe!$B$71:$M$134,7,FALSE)</f>
        <v>#REF!</v>
      </c>
      <c r="E112" s="152" t="e">
        <f>VLOOKUP($A112,Atashe!$B$71:$M$134,7,FALSE)-SUM($D112:D112)</f>
        <v>#REF!</v>
      </c>
      <c r="F112" s="152" t="e">
        <f>VLOOKUP($A112,Atashe!$B$71:$M$134,7,FALSE)-SUM($D112:E112)</f>
        <v>#REF!</v>
      </c>
      <c r="G112" s="152" t="e">
        <f>VLOOKUP($A112,Atashe!$B$71:$M$134,7,FALSE)-SUM($D112:F112)</f>
        <v>#REF!</v>
      </c>
      <c r="H112" s="152" t="e">
        <f>VLOOKUP($A112,Atashe!$B$71:$M$134,7,FALSE)-SUM($D112:G112)</f>
        <v>#REF!</v>
      </c>
      <c r="I112" s="152" t="e">
        <f>VLOOKUP($A112,Atashe!$B$71:$M$134,7,FALSE)-SUM($D112:H112)</f>
        <v>#REF!</v>
      </c>
      <c r="J112" s="152" t="e">
        <f>VLOOKUP($A112,Atashe!$B$71:$M$134,7,FALSE)-SUM($D112:I112)</f>
        <v>#REF!</v>
      </c>
      <c r="K112" s="152" t="e">
        <f>VLOOKUP($A112,Atashe!$B$71:$M$134,7,FALSE)-SUM($D112:J112)</f>
        <v>#REF!</v>
      </c>
      <c r="L112" s="152" t="e">
        <f>VLOOKUP($A112,Atashe!$B$71:$M$134,7,FALSE)-SUM($D112:K112)</f>
        <v>#REF!</v>
      </c>
      <c r="M112" s="152" t="e">
        <f>VLOOKUP($A112,Atashe!$B$71:$M$134,7,FALSE)-SUM($D112:L112)</f>
        <v>#REF!</v>
      </c>
      <c r="N112" s="152" t="e">
        <f>VLOOKUP($A112,Atashe!$B$71:$M$134,7,FALSE)-SUM($D112:M112)</f>
        <v>#REF!</v>
      </c>
      <c r="O112" s="152" t="e">
        <f>VLOOKUP($A112,Atashe!$B$71:$M$134,7,FALSE)-SUM($D112:N112)</f>
        <v>#REF!</v>
      </c>
      <c r="P112" s="150" t="e">
        <f>SUM(D112:O112)</f>
        <v>#REF!</v>
      </c>
      <c r="Q112" s="150" t="e">
        <f t="shared" si="74"/>
        <v>#REF!</v>
      </c>
    </row>
    <row r="113" spans="1:17" s="188" customFormat="1" ht="18.75" x14ac:dyDescent="0.3">
      <c r="A113" s="189">
        <v>1370</v>
      </c>
      <c r="B113" s="190" t="s">
        <v>122</v>
      </c>
      <c r="C113" s="191">
        <f t="shared" ref="C113:N113" si="81">SUM(C114:C115)</f>
        <v>0</v>
      </c>
      <c r="D113" s="191" t="e">
        <f t="shared" si="81"/>
        <v>#REF!</v>
      </c>
      <c r="E113" s="191" t="e">
        <f t="shared" si="81"/>
        <v>#REF!</v>
      </c>
      <c r="F113" s="191" t="e">
        <f t="shared" si="81"/>
        <v>#REF!</v>
      </c>
      <c r="G113" s="191" t="e">
        <f t="shared" si="81"/>
        <v>#REF!</v>
      </c>
      <c r="H113" s="191" t="e">
        <f t="shared" si="81"/>
        <v>#REF!</v>
      </c>
      <c r="I113" s="191" t="e">
        <f t="shared" si="81"/>
        <v>#REF!</v>
      </c>
      <c r="J113" s="191" t="e">
        <f t="shared" si="81"/>
        <v>#REF!</v>
      </c>
      <c r="K113" s="191" t="e">
        <f t="shared" si="81"/>
        <v>#REF!</v>
      </c>
      <c r="L113" s="191" t="e">
        <f t="shared" si="81"/>
        <v>#REF!</v>
      </c>
      <c r="M113" s="191" t="e">
        <f t="shared" si="81"/>
        <v>#REF!</v>
      </c>
      <c r="N113" s="191" t="e">
        <f t="shared" si="81"/>
        <v>#REF!</v>
      </c>
      <c r="O113" s="191" t="e">
        <f>SUM(O114:O115)</f>
        <v>#REF!</v>
      </c>
      <c r="P113" s="191" t="e">
        <f>SUM(P114:P115)</f>
        <v>#REF!</v>
      </c>
      <c r="Q113" s="191" t="e">
        <f t="shared" si="74"/>
        <v>#REF!</v>
      </c>
    </row>
    <row r="114" spans="1:17" ht="18.75" x14ac:dyDescent="0.3">
      <c r="A114" s="15">
        <v>13780</v>
      </c>
      <c r="B114" s="24" t="s">
        <v>0</v>
      </c>
      <c r="C114" s="66">
        <f>SUMIF(Atashe!$B$74:$B$133,'Spenzimet mujore -Atashe'!A114,Atashe!$D$74:$D$133)</f>
        <v>0</v>
      </c>
      <c r="D114" s="152" t="e">
        <f>VLOOKUP($A114,Atashe!$B$71:$M$134,7,FALSE)</f>
        <v>#REF!</v>
      </c>
      <c r="E114" s="152" t="e">
        <f>VLOOKUP($A114,Atashe!$B$71:$M$134,7,FALSE)-SUM($D114:D114)</f>
        <v>#REF!</v>
      </c>
      <c r="F114" s="152" t="e">
        <f>VLOOKUP($A114,Atashe!$B$71:$M$134,7,FALSE)-SUM($D114:E114)</f>
        <v>#REF!</v>
      </c>
      <c r="G114" s="152" t="e">
        <f>VLOOKUP($A114,Atashe!$B$71:$M$134,7,FALSE)-SUM($D114:F114)</f>
        <v>#REF!</v>
      </c>
      <c r="H114" s="152" t="e">
        <f>VLOOKUP($A114,Atashe!$B$71:$M$134,7,FALSE)-SUM($D114:G114)</f>
        <v>#REF!</v>
      </c>
      <c r="I114" s="152" t="e">
        <f>VLOOKUP($A114,Atashe!$B$71:$M$134,7,FALSE)-SUM($D114:H114)</f>
        <v>#REF!</v>
      </c>
      <c r="J114" s="152" t="e">
        <f>VLOOKUP($A114,Atashe!$B$71:$M$134,7,FALSE)-SUM($D114:I114)</f>
        <v>#REF!</v>
      </c>
      <c r="K114" s="152" t="e">
        <f>VLOOKUP($A114,Atashe!$B$71:$M$134,7,FALSE)-SUM($D114:J114)</f>
        <v>#REF!</v>
      </c>
      <c r="L114" s="152" t="e">
        <f>VLOOKUP($A114,Atashe!$B$71:$M$134,7,FALSE)-SUM($D114:K114)</f>
        <v>#REF!</v>
      </c>
      <c r="M114" s="152" t="e">
        <f>VLOOKUP($A114,Atashe!$B$71:$M$134,7,FALSE)-SUM($D114:L114)</f>
        <v>#REF!</v>
      </c>
      <c r="N114" s="152" t="e">
        <f>VLOOKUP($A114,Atashe!$B$71:$M$134,7,FALSE)-SUM($D114:M114)</f>
        <v>#REF!</v>
      </c>
      <c r="O114" s="152" t="e">
        <f>VLOOKUP($A114,Atashe!$B$71:$M$134,7,FALSE)-SUM($D114:N114)</f>
        <v>#REF!</v>
      </c>
      <c r="P114" s="150" t="e">
        <f>SUM(D114:O114)</f>
        <v>#REF!</v>
      </c>
      <c r="Q114" s="150" t="e">
        <f t="shared" si="74"/>
        <v>#REF!</v>
      </c>
    </row>
    <row r="115" spans="1:17" s="195" customFormat="1" ht="18.75" x14ac:dyDescent="0.3">
      <c r="A115" s="15">
        <v>13790</v>
      </c>
      <c r="B115" s="24" t="s">
        <v>32</v>
      </c>
      <c r="C115" s="66">
        <f>SUMIF(Atashe!$B$74:$B$133,'Spenzimet mujore -Atashe'!A115,Atashe!$D$74:$D$133)</f>
        <v>0</v>
      </c>
      <c r="D115" s="152" t="e">
        <f>VLOOKUP($A115,Atashe!$B$71:$M$134,7,FALSE)</f>
        <v>#REF!</v>
      </c>
      <c r="E115" s="152" t="e">
        <f>VLOOKUP($A115,Atashe!$B$71:$M$134,7,FALSE)-SUM($D115:D115)</f>
        <v>#REF!</v>
      </c>
      <c r="F115" s="152" t="e">
        <f>VLOOKUP($A115,Atashe!$B$71:$M$134,7,FALSE)-SUM($D115:E115)</f>
        <v>#REF!</v>
      </c>
      <c r="G115" s="152" t="e">
        <f>VLOOKUP($A115,Atashe!$B$71:$M$134,7,FALSE)-SUM($D115:F115)</f>
        <v>#REF!</v>
      </c>
      <c r="H115" s="152" t="e">
        <f>VLOOKUP($A115,Atashe!$B$71:$M$134,7,FALSE)-SUM($D115:G115)</f>
        <v>#REF!</v>
      </c>
      <c r="I115" s="152" t="e">
        <f>VLOOKUP($A115,Atashe!$B$71:$M$134,7,FALSE)-SUM($D115:H115)</f>
        <v>#REF!</v>
      </c>
      <c r="J115" s="152" t="e">
        <f>VLOOKUP($A115,Atashe!$B$71:$M$134,7,FALSE)-SUM($D115:I115)</f>
        <v>#REF!</v>
      </c>
      <c r="K115" s="152" t="e">
        <f>VLOOKUP($A115,Atashe!$B$71:$M$134,7,FALSE)-SUM($D115:J115)</f>
        <v>#REF!</v>
      </c>
      <c r="L115" s="152" t="e">
        <f>VLOOKUP($A115,Atashe!$B$71:$M$134,7,FALSE)-SUM($D115:K115)</f>
        <v>#REF!</v>
      </c>
      <c r="M115" s="152" t="e">
        <f>VLOOKUP($A115,Atashe!$B$71:$M$134,7,FALSE)-SUM($D115:L115)</f>
        <v>#REF!</v>
      </c>
      <c r="N115" s="152" t="e">
        <f>VLOOKUP($A115,Atashe!$B$71:$M$134,7,FALSE)-SUM($D115:M115)</f>
        <v>#REF!</v>
      </c>
      <c r="O115" s="152" t="e">
        <f>VLOOKUP($A115,Atashe!$B$71:$M$134,7,FALSE)-SUM($D115:N115)</f>
        <v>#REF!</v>
      </c>
      <c r="P115" s="150" t="e">
        <f>SUM(D115:O115)</f>
        <v>#REF!</v>
      </c>
      <c r="Q115" s="150" t="e">
        <f t="shared" si="74"/>
        <v>#REF!</v>
      </c>
    </row>
    <row r="116" spans="1:17" s="188" customFormat="1" ht="18.75" x14ac:dyDescent="0.3">
      <c r="A116" s="189">
        <v>1380</v>
      </c>
      <c r="B116" s="190" t="s">
        <v>123</v>
      </c>
      <c r="C116" s="191">
        <f t="shared" ref="C116:P116" si="82">SUM(C117:C117)</f>
        <v>0</v>
      </c>
      <c r="D116" s="191" t="e">
        <f t="shared" si="82"/>
        <v>#REF!</v>
      </c>
      <c r="E116" s="191" t="e">
        <f t="shared" si="82"/>
        <v>#REF!</v>
      </c>
      <c r="F116" s="191" t="e">
        <f t="shared" si="82"/>
        <v>#REF!</v>
      </c>
      <c r="G116" s="191" t="e">
        <f t="shared" si="82"/>
        <v>#REF!</v>
      </c>
      <c r="H116" s="191" t="e">
        <f t="shared" si="82"/>
        <v>#REF!</v>
      </c>
      <c r="I116" s="191" t="e">
        <f t="shared" si="82"/>
        <v>#REF!</v>
      </c>
      <c r="J116" s="191" t="e">
        <f t="shared" si="82"/>
        <v>#REF!</v>
      </c>
      <c r="K116" s="191" t="e">
        <f t="shared" si="82"/>
        <v>#REF!</v>
      </c>
      <c r="L116" s="191" t="e">
        <f t="shared" si="82"/>
        <v>#REF!</v>
      </c>
      <c r="M116" s="191" t="e">
        <f t="shared" si="82"/>
        <v>#REF!</v>
      </c>
      <c r="N116" s="191" t="e">
        <f t="shared" si="82"/>
        <v>#REF!</v>
      </c>
      <c r="O116" s="191" t="e">
        <f t="shared" si="82"/>
        <v>#REF!</v>
      </c>
      <c r="P116" s="191" t="e">
        <f t="shared" si="82"/>
        <v>#REF!</v>
      </c>
      <c r="Q116" s="191" t="e">
        <f t="shared" si="74"/>
        <v>#REF!</v>
      </c>
    </row>
    <row r="117" spans="1:17" ht="18.75" x14ac:dyDescent="0.3">
      <c r="A117" s="15">
        <v>13851</v>
      </c>
      <c r="B117" s="24" t="s">
        <v>83</v>
      </c>
      <c r="C117" s="66">
        <f>SUMIF(Atashe!$B$74:$B$133,'Spenzimet mujore -Atashe'!A117,Atashe!$D$74:$D$133)</f>
        <v>0</v>
      </c>
      <c r="D117" s="152" t="e">
        <f>VLOOKUP($A117,Atashe!$B$71:$M$134,7,FALSE)</f>
        <v>#REF!</v>
      </c>
      <c r="E117" s="152" t="e">
        <f>VLOOKUP($A117,Atashe!$B$71:$M$134,7,FALSE)-SUM($D117:D117)</f>
        <v>#REF!</v>
      </c>
      <c r="F117" s="152" t="e">
        <f>VLOOKUP($A117,Atashe!$B$71:$M$134,7,FALSE)-SUM($D117:E117)</f>
        <v>#REF!</v>
      </c>
      <c r="G117" s="152" t="e">
        <f>VLOOKUP($A117,Atashe!$B$71:$M$134,7,FALSE)-SUM($D117:F117)</f>
        <v>#REF!</v>
      </c>
      <c r="H117" s="152" t="e">
        <f>VLOOKUP($A117,Atashe!$B$71:$M$134,7,FALSE)-SUM($D117:G117)</f>
        <v>#REF!</v>
      </c>
      <c r="I117" s="152" t="e">
        <f>VLOOKUP($A117,Atashe!$B$71:$M$134,7,FALSE)-SUM($D117:H117)</f>
        <v>#REF!</v>
      </c>
      <c r="J117" s="152" t="e">
        <f>VLOOKUP($A117,Atashe!$B$71:$M$134,7,FALSE)-SUM($D117:I117)</f>
        <v>#REF!</v>
      </c>
      <c r="K117" s="152" t="e">
        <f>VLOOKUP($A117,Atashe!$B$71:$M$134,7,FALSE)-SUM($D117:J117)</f>
        <v>#REF!</v>
      </c>
      <c r="L117" s="152" t="e">
        <f>VLOOKUP($A117,Atashe!$B$71:$M$134,7,FALSE)-SUM($D117:K117)</f>
        <v>#REF!</v>
      </c>
      <c r="M117" s="152" t="e">
        <f>VLOOKUP($A117,Atashe!$B$71:$M$134,7,FALSE)-SUM($D117:L117)</f>
        <v>#REF!</v>
      </c>
      <c r="N117" s="152" t="e">
        <f>VLOOKUP($A117,Atashe!$B$71:$M$134,7,FALSE)-SUM($D117:M117)</f>
        <v>#REF!</v>
      </c>
      <c r="O117" s="152" t="e">
        <f>VLOOKUP($A117,Atashe!$B$71:$M$134,7,FALSE)-SUM($D117:N117)</f>
        <v>#REF!</v>
      </c>
      <c r="P117" s="150" t="e">
        <f>SUM(D117:O117)</f>
        <v>#REF!</v>
      </c>
      <c r="Q117" s="150" t="e">
        <f t="shared" si="74"/>
        <v>#REF!</v>
      </c>
    </row>
    <row r="118" spans="1:17" s="197" customFormat="1" ht="18.75" x14ac:dyDescent="0.3">
      <c r="A118" s="189">
        <v>1390</v>
      </c>
      <c r="B118" s="190" t="s">
        <v>127</v>
      </c>
      <c r="C118" s="191">
        <f t="shared" ref="C118:P118" si="83">SUM(C119:C119)</f>
        <v>0</v>
      </c>
      <c r="D118" s="191" t="e">
        <f t="shared" si="83"/>
        <v>#REF!</v>
      </c>
      <c r="E118" s="191" t="e">
        <f t="shared" si="83"/>
        <v>#REF!</v>
      </c>
      <c r="F118" s="191" t="e">
        <f t="shared" si="83"/>
        <v>#REF!</v>
      </c>
      <c r="G118" s="191" t="e">
        <f t="shared" si="83"/>
        <v>#REF!</v>
      </c>
      <c r="H118" s="191" t="e">
        <f t="shared" si="83"/>
        <v>#REF!</v>
      </c>
      <c r="I118" s="191" t="e">
        <f t="shared" si="83"/>
        <v>#REF!</v>
      </c>
      <c r="J118" s="191" t="e">
        <f t="shared" si="83"/>
        <v>#REF!</v>
      </c>
      <c r="K118" s="191" t="e">
        <f t="shared" si="83"/>
        <v>#REF!</v>
      </c>
      <c r="L118" s="191" t="e">
        <f t="shared" si="83"/>
        <v>#REF!</v>
      </c>
      <c r="M118" s="191" t="e">
        <f t="shared" si="83"/>
        <v>#REF!</v>
      </c>
      <c r="N118" s="191" t="e">
        <f t="shared" si="83"/>
        <v>#REF!</v>
      </c>
      <c r="O118" s="191" t="e">
        <f t="shared" si="83"/>
        <v>#REF!</v>
      </c>
      <c r="P118" s="191" t="e">
        <f t="shared" si="83"/>
        <v>#REF!</v>
      </c>
      <c r="Q118" s="191" t="e">
        <f t="shared" si="74"/>
        <v>#REF!</v>
      </c>
    </row>
    <row r="119" spans="1:17" s="195" customFormat="1" ht="18.75" x14ac:dyDescent="0.3">
      <c r="A119" s="15">
        <v>13918</v>
      </c>
      <c r="B119" s="24" t="s">
        <v>128</v>
      </c>
      <c r="C119" s="66">
        <f>SUMIF(Atashe!$B$74:$B$133,'Spenzimet mujore -Atashe'!A119,Atashe!$D$74:$D$133)</f>
        <v>0</v>
      </c>
      <c r="D119" s="152" t="e">
        <f>VLOOKUP($A119,Atashe!$B$71:$M$134,7,FALSE)</f>
        <v>#REF!</v>
      </c>
      <c r="E119" s="152" t="e">
        <f>VLOOKUP($A119,Atashe!$B$71:$M$134,7,FALSE)-SUM($D119:D119)</f>
        <v>#REF!</v>
      </c>
      <c r="F119" s="152" t="e">
        <f>VLOOKUP($A119,Atashe!$B$71:$M$134,7,FALSE)-SUM($D119:E119)</f>
        <v>#REF!</v>
      </c>
      <c r="G119" s="152" t="e">
        <f>VLOOKUP($A119,Atashe!$B$71:$M$134,7,FALSE)-SUM($D119:F119)</f>
        <v>#REF!</v>
      </c>
      <c r="H119" s="152" t="e">
        <f>VLOOKUP($A119,Atashe!$B$71:$M$134,7,FALSE)-SUM($D119:G119)</f>
        <v>#REF!</v>
      </c>
      <c r="I119" s="152" t="e">
        <f>VLOOKUP($A119,Atashe!$B$71:$M$134,7,FALSE)-SUM($D119:H119)</f>
        <v>#REF!</v>
      </c>
      <c r="J119" s="152" t="e">
        <f>VLOOKUP($A119,Atashe!$B$71:$M$134,7,FALSE)-SUM($D119:I119)</f>
        <v>#REF!</v>
      </c>
      <c r="K119" s="152" t="e">
        <f>VLOOKUP($A119,Atashe!$B$71:$M$134,7,FALSE)-SUM($D119:J119)</f>
        <v>#REF!</v>
      </c>
      <c r="L119" s="152" t="e">
        <f>VLOOKUP($A119,Atashe!$B$71:$M$134,7,FALSE)-SUM($D119:K119)</f>
        <v>#REF!</v>
      </c>
      <c r="M119" s="152" t="e">
        <f>VLOOKUP($A119,Atashe!$B$71:$M$134,7,FALSE)-SUM($D119:L119)</f>
        <v>#REF!</v>
      </c>
      <c r="N119" s="152" t="e">
        <f>VLOOKUP($A119,Atashe!$B$71:$M$134,7,FALSE)-SUM($D119:M119)</f>
        <v>#REF!</v>
      </c>
      <c r="O119" s="152" t="e">
        <f>VLOOKUP($A119,Atashe!$B$71:$M$134,7,FALSE)-SUM($D119:N119)</f>
        <v>#REF!</v>
      </c>
      <c r="P119" s="150" t="e">
        <f>SUM(D119:O119)</f>
        <v>#REF!</v>
      </c>
      <c r="Q119" s="150" t="e">
        <f>IF(P119&gt;0,P119/C119*100," ")</f>
        <v>#REF!</v>
      </c>
    </row>
    <row r="120" spans="1:17" s="197" customFormat="1" ht="18.75" x14ac:dyDescent="0.3">
      <c r="A120" s="189">
        <v>1395</v>
      </c>
      <c r="B120" s="190" t="s">
        <v>129</v>
      </c>
      <c r="C120" s="191">
        <f t="shared" ref="C120:N120" si="84">SUM(C121:C124)</f>
        <v>0</v>
      </c>
      <c r="D120" s="191" t="e">
        <f t="shared" si="84"/>
        <v>#REF!</v>
      </c>
      <c r="E120" s="191" t="e">
        <f t="shared" si="84"/>
        <v>#REF!</v>
      </c>
      <c r="F120" s="191" t="e">
        <f t="shared" si="84"/>
        <v>#REF!</v>
      </c>
      <c r="G120" s="191" t="e">
        <f t="shared" si="84"/>
        <v>#REF!</v>
      </c>
      <c r="H120" s="191" t="e">
        <f t="shared" si="84"/>
        <v>#REF!</v>
      </c>
      <c r="I120" s="191" t="e">
        <f t="shared" si="84"/>
        <v>#REF!</v>
      </c>
      <c r="J120" s="191" t="e">
        <f t="shared" si="84"/>
        <v>#REF!</v>
      </c>
      <c r="K120" s="191" t="e">
        <f t="shared" si="84"/>
        <v>#REF!</v>
      </c>
      <c r="L120" s="191" t="e">
        <f t="shared" si="84"/>
        <v>#REF!</v>
      </c>
      <c r="M120" s="191" t="e">
        <f t="shared" si="84"/>
        <v>#REF!</v>
      </c>
      <c r="N120" s="191" t="e">
        <f t="shared" si="84"/>
        <v>#REF!</v>
      </c>
      <c r="O120" s="191" t="e">
        <f>SUM(O121:O124)</f>
        <v>#REF!</v>
      </c>
      <c r="P120" s="191" t="e">
        <f>SUM(P121:P124)</f>
        <v>#REF!</v>
      </c>
      <c r="Q120" s="191" t="e">
        <f>IF(P120&gt;0,P120/C120*100," ")</f>
        <v>#REF!</v>
      </c>
    </row>
    <row r="121" spans="1:17" s="195" customFormat="1" ht="18.75" x14ac:dyDescent="0.3">
      <c r="A121" s="15">
        <v>13950</v>
      </c>
      <c r="B121" s="24" t="s">
        <v>3</v>
      </c>
      <c r="C121" s="66">
        <f>SUMIF(Atashe!$B$74:$B$133,'Spenzimet mujore -Atashe'!A121,Atashe!$D$74:$D$133)</f>
        <v>0</v>
      </c>
      <c r="D121" s="152" t="e">
        <f>VLOOKUP($A121,Atashe!$B$71:$M$134,7,FALSE)</f>
        <v>#REF!</v>
      </c>
      <c r="E121" s="152" t="e">
        <f>VLOOKUP($A121,Atashe!$B$71:$M$134,7,FALSE)-SUM($D121:D121)</f>
        <v>#REF!</v>
      </c>
      <c r="F121" s="152" t="e">
        <f>VLOOKUP($A121,Atashe!$B$71:$M$134,7,FALSE)-SUM($D121:E121)</f>
        <v>#REF!</v>
      </c>
      <c r="G121" s="152" t="e">
        <f>VLOOKUP($A121,Atashe!$B$71:$M$134,7,FALSE)-SUM($D121:F121)</f>
        <v>#REF!</v>
      </c>
      <c r="H121" s="152" t="e">
        <f>VLOOKUP($A121,Atashe!$B$71:$M$134,7,FALSE)-SUM($D121:G121)</f>
        <v>#REF!</v>
      </c>
      <c r="I121" s="152" t="e">
        <f>VLOOKUP($A121,Atashe!$B$71:$M$134,7,FALSE)-SUM($D121:H121)</f>
        <v>#REF!</v>
      </c>
      <c r="J121" s="152" t="e">
        <f>VLOOKUP($A121,Atashe!$B$71:$M$134,7,FALSE)-SUM($D121:I121)</f>
        <v>#REF!</v>
      </c>
      <c r="K121" s="152" t="e">
        <f>VLOOKUP($A121,Atashe!$B$71:$M$134,7,FALSE)-SUM($D121:J121)</f>
        <v>#REF!</v>
      </c>
      <c r="L121" s="152" t="e">
        <f>VLOOKUP($A121,Atashe!$B$71:$M$134,7,FALSE)-SUM($D121:K121)</f>
        <v>#REF!</v>
      </c>
      <c r="M121" s="152" t="e">
        <f>VLOOKUP($A121,Atashe!$B$71:$M$134,7,FALSE)-SUM($D121:L121)</f>
        <v>#REF!</v>
      </c>
      <c r="N121" s="152" t="e">
        <f>VLOOKUP($A121,Atashe!$B$71:$M$134,7,FALSE)-SUM($D121:M121)</f>
        <v>#REF!</v>
      </c>
      <c r="O121" s="152" t="e">
        <f>VLOOKUP($A121,Atashe!$B$71:$M$134,7,FALSE)-SUM($D121:N121)</f>
        <v>#REF!</v>
      </c>
      <c r="P121" s="150" t="e">
        <f>SUM(D121:O121)</f>
        <v>#REF!</v>
      </c>
      <c r="Q121" s="150" t="e">
        <f t="shared" ref="Q121:Q127" si="85">IF(P121&gt;0,P121/C121*100," ")</f>
        <v>#REF!</v>
      </c>
    </row>
    <row r="122" spans="1:17" s="207" customFormat="1" ht="18.75" x14ac:dyDescent="0.3">
      <c r="A122" s="15">
        <v>13951</v>
      </c>
      <c r="B122" s="24" t="s">
        <v>8</v>
      </c>
      <c r="C122" s="204">
        <f>SUMIF(Atashe!$B$74:$B$133,'Spenzimet mujore -Atashe'!A122,Atashe!$D$74:$D$133)</f>
        <v>0</v>
      </c>
      <c r="D122" s="152" t="e">
        <f>VLOOKUP($A122,Atashe!$B$71:$M$134,7,FALSE)</f>
        <v>#REF!</v>
      </c>
      <c r="E122" s="152" t="e">
        <f>VLOOKUP($A122,Atashe!$B$71:$M$134,7,FALSE)-SUM($D122:D122)</f>
        <v>#REF!</v>
      </c>
      <c r="F122" s="152" t="e">
        <f>VLOOKUP($A122,Atashe!$B$71:$M$134,7,FALSE)-SUM($D122:E122)</f>
        <v>#REF!</v>
      </c>
      <c r="G122" s="152" t="e">
        <f>VLOOKUP($A122,Atashe!$B$71:$M$134,7,FALSE)-SUM($D122:F122)</f>
        <v>#REF!</v>
      </c>
      <c r="H122" s="152" t="e">
        <f>VLOOKUP($A122,Atashe!$B$71:$M$134,7,FALSE)-SUM($D122:G122)</f>
        <v>#REF!</v>
      </c>
      <c r="I122" s="152" t="e">
        <f>VLOOKUP($A122,Atashe!$B$71:$M$134,7,FALSE)-SUM($D122:H122)</f>
        <v>#REF!</v>
      </c>
      <c r="J122" s="152" t="e">
        <f>VLOOKUP($A122,Atashe!$B$71:$M$134,7,FALSE)-SUM($D122:I122)</f>
        <v>#REF!</v>
      </c>
      <c r="K122" s="152" t="e">
        <f>VLOOKUP($A122,Atashe!$B$71:$M$134,7,FALSE)-SUM($D122:J122)</f>
        <v>#REF!</v>
      </c>
      <c r="L122" s="152" t="e">
        <f>VLOOKUP($A122,Atashe!$B$71:$M$134,7,FALSE)-SUM($D122:K122)</f>
        <v>#REF!</v>
      </c>
      <c r="M122" s="152" t="e">
        <f>VLOOKUP($A122,Atashe!$B$71:$M$134,7,FALSE)-SUM($D122:L122)</f>
        <v>#REF!</v>
      </c>
      <c r="N122" s="152" t="e">
        <f>VLOOKUP($A122,Atashe!$B$71:$M$134,7,FALSE)-SUM($D122:M122)</f>
        <v>#REF!</v>
      </c>
      <c r="O122" s="152" t="e">
        <f>VLOOKUP($A122,Atashe!$B$71:$M$134,7,FALSE)-SUM($D122:N122)</f>
        <v>#REF!</v>
      </c>
      <c r="P122" s="150" t="e">
        <f>SUM(D122:O122)</f>
        <v>#REF!</v>
      </c>
      <c r="Q122" s="150" t="e">
        <f t="shared" si="85"/>
        <v>#REF!</v>
      </c>
    </row>
    <row r="123" spans="1:17" s="240" customFormat="1" ht="18.75" x14ac:dyDescent="0.3">
      <c r="A123" s="15">
        <v>13952</v>
      </c>
      <c r="B123" s="24" t="s">
        <v>192</v>
      </c>
      <c r="C123" s="204">
        <f>SUMIF(Atashe!$B$74:$B$133,'Spenzimet mujore -Atashe'!A123,Atashe!$D$74:$D$133)</f>
        <v>0</v>
      </c>
      <c r="D123" s="152" t="e">
        <f>VLOOKUP($A123,Atashe!$B$71:$M$134,7,FALSE)</f>
        <v>#REF!</v>
      </c>
      <c r="E123" s="152" t="e">
        <f>VLOOKUP($A123,Atashe!$B$71:$M$134,7,FALSE)-SUM($D123:D123)</f>
        <v>#REF!</v>
      </c>
      <c r="F123" s="152" t="e">
        <f>VLOOKUP($A123,Atashe!$B$71:$M$134,7,FALSE)-SUM($D123:E123)</f>
        <v>#REF!</v>
      </c>
      <c r="G123" s="152" t="e">
        <f>VLOOKUP($A123,Atashe!$B$71:$M$134,7,FALSE)-SUM($D123:F123)</f>
        <v>#REF!</v>
      </c>
      <c r="H123" s="152" t="e">
        <f>VLOOKUP($A123,Atashe!$B$71:$M$134,7,FALSE)-SUM($D123:G123)</f>
        <v>#REF!</v>
      </c>
      <c r="I123" s="152" t="e">
        <f>VLOOKUP($A123,Atashe!$B$71:$M$134,7,FALSE)-SUM($D123:H123)</f>
        <v>#REF!</v>
      </c>
      <c r="J123" s="152" t="e">
        <f>VLOOKUP($A123,Atashe!$B$71:$M$134,7,FALSE)-SUM($D123:I123)</f>
        <v>#REF!</v>
      </c>
      <c r="K123" s="152" t="e">
        <f>VLOOKUP($A123,Atashe!$B$71:$M$134,7,FALSE)-SUM($D123:J123)</f>
        <v>#REF!</v>
      </c>
      <c r="L123" s="152" t="e">
        <f>VLOOKUP($A123,Atashe!$B$71:$M$134,7,FALSE)-SUM($D123:K123)</f>
        <v>#REF!</v>
      </c>
      <c r="M123" s="152" t="e">
        <f>VLOOKUP($A123,Atashe!$B$71:$M$134,7,FALSE)-SUM($D123:L123)</f>
        <v>#REF!</v>
      </c>
      <c r="N123" s="152" t="e">
        <f>VLOOKUP($A123,Atashe!$B$71:$M$134,7,FALSE)-SUM($D123:M123)</f>
        <v>#REF!</v>
      </c>
      <c r="O123" s="152" t="e">
        <f>VLOOKUP($A123,Atashe!$B$71:$M$134,7,FALSE)-SUM($D123:N123)</f>
        <v>#REF!</v>
      </c>
      <c r="P123" s="150" t="e">
        <f>SUM(D123:O123)</f>
        <v>#REF!</v>
      </c>
      <c r="Q123" s="150" t="e">
        <f>IF(P123&gt;0,P123/C123*100," ")</f>
        <v>#REF!</v>
      </c>
    </row>
    <row r="124" spans="1:17" s="195" customFormat="1" ht="18.75" x14ac:dyDescent="0.3">
      <c r="A124" s="15">
        <v>13953</v>
      </c>
      <c r="B124" s="24" t="s">
        <v>130</v>
      </c>
      <c r="C124" s="66">
        <f>SUMIF(Atashe!$B$74:$B$133,'Spenzimet mujore -Atashe'!A124,Atashe!$D$74:$D$133)</f>
        <v>0</v>
      </c>
      <c r="D124" s="152" t="e">
        <f>VLOOKUP($A124,Atashe!$B$71:$M$134,7,FALSE)</f>
        <v>#REF!</v>
      </c>
      <c r="E124" s="152" t="e">
        <f>VLOOKUP($A124,Atashe!$B$71:$M$134,7,FALSE)-SUM($D124:D124)</f>
        <v>#REF!</v>
      </c>
      <c r="F124" s="152" t="e">
        <f>VLOOKUP($A124,Atashe!$B$71:$M$134,7,FALSE)-SUM($D124:E124)</f>
        <v>#REF!</v>
      </c>
      <c r="G124" s="152" t="e">
        <f>VLOOKUP($A124,Atashe!$B$71:$M$134,7,FALSE)-SUM($D124:F124)</f>
        <v>#REF!</v>
      </c>
      <c r="H124" s="152" t="e">
        <f>VLOOKUP($A124,Atashe!$B$71:$M$134,7,FALSE)-SUM($D124:G124)</f>
        <v>#REF!</v>
      </c>
      <c r="I124" s="152" t="e">
        <f>VLOOKUP($A124,Atashe!$B$71:$M$134,7,FALSE)-SUM($D124:H124)</f>
        <v>#REF!</v>
      </c>
      <c r="J124" s="152" t="e">
        <f>VLOOKUP($A124,Atashe!$B$71:$M$134,7,FALSE)-SUM($D124:I124)</f>
        <v>#REF!</v>
      </c>
      <c r="K124" s="152" t="e">
        <f>VLOOKUP($A124,Atashe!$B$71:$M$134,7,FALSE)-SUM($D124:J124)</f>
        <v>#REF!</v>
      </c>
      <c r="L124" s="152" t="e">
        <f>VLOOKUP($A124,Atashe!$B$71:$M$134,7,FALSE)-SUM($D124:K124)</f>
        <v>#REF!</v>
      </c>
      <c r="M124" s="152" t="e">
        <f>VLOOKUP($A124,Atashe!$B$71:$M$134,7,FALSE)-SUM($D124:L124)</f>
        <v>#REF!</v>
      </c>
      <c r="N124" s="152" t="e">
        <f>VLOOKUP($A124,Atashe!$B$71:$M$134,7,FALSE)-SUM($D124:M124)</f>
        <v>#REF!</v>
      </c>
      <c r="O124" s="152" t="e">
        <f>VLOOKUP($A124,Atashe!$B$71:$M$134,7,FALSE)-SUM($D124:N124)</f>
        <v>#REF!</v>
      </c>
      <c r="P124" s="150" t="e">
        <f>SUM(D124:O124)</f>
        <v>#REF!</v>
      </c>
      <c r="Q124" s="150" t="e">
        <f t="shared" si="85"/>
        <v>#REF!</v>
      </c>
    </row>
    <row r="125" spans="1:17" s="188" customFormat="1" ht="18.75" x14ac:dyDescent="0.3">
      <c r="A125" s="189">
        <v>1400</v>
      </c>
      <c r="B125" s="190" t="s">
        <v>124</v>
      </c>
      <c r="C125" s="191">
        <f t="shared" ref="C125:N125" si="86">SUM(C126:C129)</f>
        <v>0</v>
      </c>
      <c r="D125" s="191" t="e">
        <f t="shared" si="86"/>
        <v>#REF!</v>
      </c>
      <c r="E125" s="191" t="e">
        <f t="shared" si="86"/>
        <v>#REF!</v>
      </c>
      <c r="F125" s="191" t="e">
        <f t="shared" si="86"/>
        <v>#REF!</v>
      </c>
      <c r="G125" s="191" t="e">
        <f t="shared" si="86"/>
        <v>#REF!</v>
      </c>
      <c r="H125" s="191" t="e">
        <f t="shared" si="86"/>
        <v>#REF!</v>
      </c>
      <c r="I125" s="191" t="e">
        <f t="shared" si="86"/>
        <v>#REF!</v>
      </c>
      <c r="J125" s="191" t="e">
        <f t="shared" si="86"/>
        <v>#REF!</v>
      </c>
      <c r="K125" s="191" t="e">
        <f t="shared" si="86"/>
        <v>#REF!</v>
      </c>
      <c r="L125" s="191" t="e">
        <f t="shared" si="86"/>
        <v>#REF!</v>
      </c>
      <c r="M125" s="191" t="e">
        <f t="shared" si="86"/>
        <v>#REF!</v>
      </c>
      <c r="N125" s="191" t="e">
        <f t="shared" si="86"/>
        <v>#REF!</v>
      </c>
      <c r="O125" s="191" t="e">
        <f>SUM(O126:O129)</f>
        <v>#REF!</v>
      </c>
      <c r="P125" s="191" t="e">
        <f>SUM(P126:P129)</f>
        <v>#REF!</v>
      </c>
      <c r="Q125" s="191" t="e">
        <f t="shared" si="85"/>
        <v>#REF!</v>
      </c>
    </row>
    <row r="126" spans="1:17" ht="18.75" x14ac:dyDescent="0.3">
      <c r="A126" s="15">
        <v>14010</v>
      </c>
      <c r="B126" s="24" t="s">
        <v>9</v>
      </c>
      <c r="C126" s="66">
        <f>SUMIF(Atashe!$B$74:$B$133,'Spenzimet mujore -Atashe'!A126,Atashe!$D$74:$D$133)</f>
        <v>0</v>
      </c>
      <c r="D126" s="152" t="e">
        <f>VLOOKUP($A126,Atashe!$B$71:$M$134,7,FALSE)</f>
        <v>#REF!</v>
      </c>
      <c r="E126" s="152" t="e">
        <f>VLOOKUP($A126,Atashe!$B$71:$M$134,7,FALSE)-SUM($D126:D126)</f>
        <v>#REF!</v>
      </c>
      <c r="F126" s="152" t="e">
        <f>VLOOKUP($A126,Atashe!$B$71:$M$134,7,FALSE)-SUM($D126:E126)</f>
        <v>#REF!</v>
      </c>
      <c r="G126" s="152" t="e">
        <f>VLOOKUP($A126,Atashe!$B$71:$M$134,7,FALSE)-SUM($D126:F126)</f>
        <v>#REF!</v>
      </c>
      <c r="H126" s="152" t="e">
        <f>VLOOKUP($A126,Atashe!$B$71:$M$134,7,FALSE)-SUM($D126:G126)</f>
        <v>#REF!</v>
      </c>
      <c r="I126" s="152" t="e">
        <f>VLOOKUP($A126,Atashe!$B$71:$M$134,7,FALSE)-SUM($D126:H126)</f>
        <v>#REF!</v>
      </c>
      <c r="J126" s="152" t="e">
        <f>VLOOKUP($A126,Atashe!$B$71:$M$134,7,FALSE)-SUM($D126:I126)</f>
        <v>#REF!</v>
      </c>
      <c r="K126" s="152" t="e">
        <f>VLOOKUP($A126,Atashe!$B$71:$M$134,7,FALSE)-SUM($D126:J126)</f>
        <v>#REF!</v>
      </c>
      <c r="L126" s="152" t="e">
        <f>VLOOKUP($A126,Atashe!$B$71:$M$134,7,FALSE)-SUM($D126:K126)</f>
        <v>#REF!</v>
      </c>
      <c r="M126" s="152" t="e">
        <f>VLOOKUP($A126,Atashe!$B$71:$M$134,7,FALSE)-SUM($D126:L126)</f>
        <v>#REF!</v>
      </c>
      <c r="N126" s="152" t="e">
        <f>VLOOKUP($A126,Atashe!$B$71:$M$134,7,FALSE)-SUM($D126:M126)</f>
        <v>#REF!</v>
      </c>
      <c r="O126" s="152" t="e">
        <f>VLOOKUP($A126,Atashe!$B$71:$M$134,7,FALSE)-SUM($D126:N126)</f>
        <v>#REF!</v>
      </c>
      <c r="P126" s="150" t="e">
        <f>SUM(D126:O126)</f>
        <v>#REF!</v>
      </c>
      <c r="Q126" s="150" t="e">
        <f t="shared" si="85"/>
        <v>#REF!</v>
      </c>
    </row>
    <row r="127" spans="1:17" s="202" customFormat="1" ht="18.75" x14ac:dyDescent="0.3">
      <c r="A127" s="15">
        <v>14020</v>
      </c>
      <c r="B127" s="24" t="s">
        <v>135</v>
      </c>
      <c r="C127" s="204">
        <f>SUMIF(Atashe!$B$74:$B$133,'Spenzimet mujore -Atashe'!A127,Atashe!$D$74:$D$133)</f>
        <v>0</v>
      </c>
      <c r="D127" s="152" t="e">
        <f>VLOOKUP($A127,Atashe!$B$71:$M$134,7,FALSE)</f>
        <v>#REF!</v>
      </c>
      <c r="E127" s="152" t="e">
        <f>VLOOKUP($A127,Atashe!$B$71:$M$134,7,FALSE)-SUM($D127:D127)</f>
        <v>#REF!</v>
      </c>
      <c r="F127" s="152" t="e">
        <f>VLOOKUP($A127,Atashe!$B$71:$M$134,7,FALSE)-SUM($D127:E127)</f>
        <v>#REF!</v>
      </c>
      <c r="G127" s="152" t="e">
        <f>VLOOKUP($A127,Atashe!$B$71:$M$134,7,FALSE)-SUM($D127:F127)</f>
        <v>#REF!</v>
      </c>
      <c r="H127" s="152" t="e">
        <f>VLOOKUP($A127,Atashe!$B$71:$M$134,7,FALSE)-SUM($D127:G127)</f>
        <v>#REF!</v>
      </c>
      <c r="I127" s="152" t="e">
        <f>VLOOKUP($A127,Atashe!$B$71:$M$134,7,FALSE)-SUM($D127:H127)</f>
        <v>#REF!</v>
      </c>
      <c r="J127" s="152" t="e">
        <f>VLOOKUP($A127,Atashe!$B$71:$M$134,7,FALSE)-SUM($D127:I127)</f>
        <v>#REF!</v>
      </c>
      <c r="K127" s="152" t="e">
        <f>VLOOKUP($A127,Atashe!$B$71:$M$134,7,FALSE)-SUM($D127:J127)</f>
        <v>#REF!</v>
      </c>
      <c r="L127" s="152" t="e">
        <f>VLOOKUP($A127,Atashe!$B$71:$M$134,7,FALSE)-SUM($D127:K127)</f>
        <v>#REF!</v>
      </c>
      <c r="M127" s="152" t="e">
        <f>VLOOKUP($A127,Atashe!$B$71:$M$134,7,FALSE)-SUM($D127:L127)</f>
        <v>#REF!</v>
      </c>
      <c r="N127" s="152" t="e">
        <f>VLOOKUP($A127,Atashe!$B$71:$M$134,7,FALSE)-SUM($D127:M127)</f>
        <v>#REF!</v>
      </c>
      <c r="O127" s="152" t="e">
        <f>VLOOKUP($A127,Atashe!$B$71:$M$134,7,FALSE)-SUM($D127:N127)</f>
        <v>#REF!</v>
      </c>
      <c r="P127" s="150" t="e">
        <f>SUM(D127:O127)</f>
        <v>#REF!</v>
      </c>
      <c r="Q127" s="150" t="e">
        <f t="shared" si="85"/>
        <v>#REF!</v>
      </c>
    </row>
    <row r="128" spans="1:17" s="230" customFormat="1" ht="18.75" x14ac:dyDescent="0.3">
      <c r="A128" s="15">
        <v>14040</v>
      </c>
      <c r="B128" s="24" t="s">
        <v>29</v>
      </c>
      <c r="C128" s="204">
        <f>SUMIF(Atashe!$B$74:$B$133,'Spenzimet mujore -Atashe'!A128,Atashe!$D$74:$D$133)</f>
        <v>0</v>
      </c>
      <c r="D128" s="152" t="e">
        <f>VLOOKUP($A128,Atashe!$B$71:$M$134,7,FALSE)</f>
        <v>#REF!</v>
      </c>
      <c r="E128" s="152" t="e">
        <f>VLOOKUP($A128,Atashe!$B$71:$M$134,7,FALSE)-SUM($D128:D128)</f>
        <v>#REF!</v>
      </c>
      <c r="F128" s="152" t="e">
        <f>VLOOKUP($A128,Atashe!$B$71:$M$134,7,FALSE)-SUM($D128:E128)</f>
        <v>#REF!</v>
      </c>
      <c r="G128" s="152" t="e">
        <f>VLOOKUP($A128,Atashe!$B$71:$M$134,7,FALSE)-SUM($D128:F128)</f>
        <v>#REF!</v>
      </c>
      <c r="H128" s="152" t="e">
        <f>VLOOKUP($A128,Atashe!$B$71:$M$134,7,FALSE)-SUM($D128:G128)</f>
        <v>#REF!</v>
      </c>
      <c r="I128" s="152" t="e">
        <f>VLOOKUP($A128,Atashe!$B$71:$M$134,7,FALSE)-SUM($D128:H128)</f>
        <v>#REF!</v>
      </c>
      <c r="J128" s="152" t="e">
        <f>VLOOKUP($A128,Atashe!$B$71:$M$134,7,FALSE)-SUM($D128:I128)</f>
        <v>#REF!</v>
      </c>
      <c r="K128" s="152" t="e">
        <f>VLOOKUP($A128,Atashe!$B$71:$M$134,7,FALSE)-SUM($D128:J128)</f>
        <v>#REF!</v>
      </c>
      <c r="L128" s="152" t="e">
        <f>VLOOKUP($A128,Atashe!$B$71:$M$134,7,FALSE)-SUM($D128:K128)</f>
        <v>#REF!</v>
      </c>
      <c r="M128" s="152" t="e">
        <f>VLOOKUP($A128,Atashe!$B$71:$M$134,7,FALSE)-SUM($D128:L128)</f>
        <v>#REF!</v>
      </c>
      <c r="N128" s="152" t="e">
        <f>VLOOKUP($A128,Atashe!$B$71:$M$134,7,FALSE)-SUM($D128:M128)</f>
        <v>#REF!</v>
      </c>
      <c r="O128" s="152" t="e">
        <f>VLOOKUP($A128,Atashe!$B$71:$M$134,7,FALSE)-SUM($D128:N128)</f>
        <v>#REF!</v>
      </c>
      <c r="P128" s="150" t="e">
        <f>SUM(D128:O128)</f>
        <v>#REF!</v>
      </c>
      <c r="Q128" s="150" t="e">
        <f>IF(P128&gt;0,P128/C128*100," ")</f>
        <v>#REF!</v>
      </c>
    </row>
    <row r="129" spans="1:17" s="195" customFormat="1" ht="18.75" x14ac:dyDescent="0.3">
      <c r="A129" s="15">
        <v>14050</v>
      </c>
      <c r="B129" s="24" t="s">
        <v>190</v>
      </c>
      <c r="C129" s="204">
        <f>SUMIF(Atashe!$B$74:$B$133,'Spenzimet mujore -Atashe'!A129,Atashe!$D$74:$D$133)</f>
        <v>0</v>
      </c>
      <c r="D129" s="152" t="e">
        <f>VLOOKUP($A129,Atashe!$B$71:$M$134,7,FALSE)</f>
        <v>#REF!</v>
      </c>
      <c r="E129" s="152" t="e">
        <f>VLOOKUP($A129,Atashe!$B$71:$M$134,7,FALSE)-SUM($D129:D129)</f>
        <v>#REF!</v>
      </c>
      <c r="F129" s="152" t="e">
        <f>VLOOKUP($A129,Atashe!$B$71:$M$134,7,FALSE)-SUM($D129:E129)</f>
        <v>#REF!</v>
      </c>
      <c r="G129" s="152" t="e">
        <f>VLOOKUP($A129,Atashe!$B$71:$M$134,7,FALSE)-SUM($D129:F129)</f>
        <v>#REF!</v>
      </c>
      <c r="H129" s="152" t="e">
        <f>VLOOKUP($A129,Atashe!$B$71:$M$134,7,FALSE)-SUM($D129:G129)</f>
        <v>#REF!</v>
      </c>
      <c r="I129" s="152" t="e">
        <f>VLOOKUP($A129,Atashe!$B$71:$M$134,7,FALSE)-SUM($D129:H129)</f>
        <v>#REF!</v>
      </c>
      <c r="J129" s="152" t="e">
        <f>VLOOKUP($A129,Atashe!$B$71:$M$134,7,FALSE)-SUM($D129:I129)</f>
        <v>#REF!</v>
      </c>
      <c r="K129" s="152" t="e">
        <f>VLOOKUP($A129,Atashe!$B$71:$M$134,7,FALSE)-SUM($D129:J129)</f>
        <v>#REF!</v>
      </c>
      <c r="L129" s="152" t="e">
        <f>VLOOKUP($A129,Atashe!$B$71:$M$134,7,FALSE)-SUM($D129:K129)</f>
        <v>#REF!</v>
      </c>
      <c r="M129" s="152" t="e">
        <f>VLOOKUP($A129,Atashe!$B$71:$M$134,7,FALSE)-SUM($D129:L129)</f>
        <v>#REF!</v>
      </c>
      <c r="N129" s="152" t="e">
        <f>VLOOKUP($A129,Atashe!$B$71:$M$134,7,FALSE)-SUM($D129:M129)</f>
        <v>#REF!</v>
      </c>
      <c r="O129" s="152" t="e">
        <f>VLOOKUP($A129,Atashe!$B$71:$M$134,7,FALSE)-SUM($D129:N129)</f>
        <v>#REF!</v>
      </c>
      <c r="P129" s="150" t="e">
        <f>SUM(D129:O129)</f>
        <v>#REF!</v>
      </c>
      <c r="Q129" s="150" t="e">
        <f t="shared" ref="Q129:Q136" si="87">IF(P129&gt;0,P129/C129*100," ")</f>
        <v>#REF!</v>
      </c>
    </row>
    <row r="130" spans="1:17" s="188" customFormat="1" ht="18.75" x14ac:dyDescent="0.3">
      <c r="A130" s="189">
        <v>1410</v>
      </c>
      <c r="B130" s="190" t="s">
        <v>125</v>
      </c>
      <c r="C130" s="191">
        <f t="shared" ref="C130:N130" si="88">SUM(C131:C133)</f>
        <v>0</v>
      </c>
      <c r="D130" s="191" t="e">
        <f t="shared" si="88"/>
        <v>#REF!</v>
      </c>
      <c r="E130" s="191" t="e">
        <f t="shared" si="88"/>
        <v>#REF!</v>
      </c>
      <c r="F130" s="191" t="e">
        <f t="shared" si="88"/>
        <v>#REF!</v>
      </c>
      <c r="G130" s="191" t="e">
        <f t="shared" si="88"/>
        <v>#REF!</v>
      </c>
      <c r="H130" s="191" t="e">
        <f t="shared" si="88"/>
        <v>#REF!</v>
      </c>
      <c r="I130" s="191" t="e">
        <f t="shared" si="88"/>
        <v>#REF!</v>
      </c>
      <c r="J130" s="191" t="e">
        <f t="shared" si="88"/>
        <v>#REF!</v>
      </c>
      <c r="K130" s="191" t="e">
        <f t="shared" si="88"/>
        <v>#REF!</v>
      </c>
      <c r="L130" s="191" t="e">
        <f t="shared" si="88"/>
        <v>#REF!</v>
      </c>
      <c r="M130" s="191" t="e">
        <f t="shared" si="88"/>
        <v>#REF!</v>
      </c>
      <c r="N130" s="191" t="e">
        <f t="shared" si="88"/>
        <v>#REF!</v>
      </c>
      <c r="O130" s="191" t="e">
        <f>SUM(O131:O133)</f>
        <v>#REF!</v>
      </c>
      <c r="P130" s="191" t="e">
        <f>SUM(P131:P133)</f>
        <v>#REF!</v>
      </c>
      <c r="Q130" s="191" t="e">
        <f t="shared" si="87"/>
        <v>#REF!</v>
      </c>
    </row>
    <row r="131" spans="1:17" ht="18.75" x14ac:dyDescent="0.3">
      <c r="A131" s="15">
        <v>14110</v>
      </c>
      <c r="B131" s="22" t="s">
        <v>30</v>
      </c>
      <c r="C131" s="66">
        <f>SUMIF(Atashe!$B$74:$B$133,'Spenzimet mujore -Atashe'!A131,Atashe!$D$74:$D$133)</f>
        <v>0</v>
      </c>
      <c r="D131" s="152" t="e">
        <f>VLOOKUP($A131,Atashe!$B$71:$M$134,7,FALSE)</f>
        <v>#REF!</v>
      </c>
      <c r="E131" s="152" t="e">
        <f>VLOOKUP($A131,Atashe!$B$71:$M$134,7,FALSE)-SUM($D131:D131)</f>
        <v>#REF!</v>
      </c>
      <c r="F131" s="152" t="e">
        <f>VLOOKUP($A131,Atashe!$B$71:$M$134,7,FALSE)-SUM($D131:E131)</f>
        <v>#REF!</v>
      </c>
      <c r="G131" s="152" t="e">
        <f>VLOOKUP($A131,Atashe!$B$71:$M$134,7,FALSE)-SUM($D131:F131)</f>
        <v>#REF!</v>
      </c>
      <c r="H131" s="152" t="e">
        <f>VLOOKUP($A131,Atashe!$B$71:$M$134,7,FALSE)-SUM($D131:G131)</f>
        <v>#REF!</v>
      </c>
      <c r="I131" s="152" t="e">
        <f>VLOOKUP($A131,Atashe!$B$71:$M$134,7,FALSE)-SUM($D131:H131)</f>
        <v>#REF!</v>
      </c>
      <c r="J131" s="152" t="e">
        <f>VLOOKUP($A131,Atashe!$B$71:$M$134,7,FALSE)-SUM($D131:I131)</f>
        <v>#REF!</v>
      </c>
      <c r="K131" s="152" t="e">
        <f>VLOOKUP($A131,Atashe!$B$71:$M$134,7,FALSE)-SUM($D131:J131)</f>
        <v>#REF!</v>
      </c>
      <c r="L131" s="152" t="e">
        <f>VLOOKUP($A131,Atashe!$B$71:$M$134,7,FALSE)-SUM($D131:K131)</f>
        <v>#REF!</v>
      </c>
      <c r="M131" s="152" t="e">
        <f>VLOOKUP($A131,Atashe!$B$71:$M$134,7,FALSE)-SUM($D131:L131)</f>
        <v>#REF!</v>
      </c>
      <c r="N131" s="152" t="e">
        <f>VLOOKUP($A131,Atashe!$B$71:$M$134,7,FALSE)-SUM($D131:M131)</f>
        <v>#REF!</v>
      </c>
      <c r="O131" s="152" t="e">
        <f>VLOOKUP($A131,Atashe!$B$71:$M$134,7,FALSE)-SUM($D131:N131)</f>
        <v>#REF!</v>
      </c>
      <c r="P131" s="150" t="e">
        <f>SUM(D131:O131)</f>
        <v>#REF!</v>
      </c>
      <c r="Q131" s="150" t="e">
        <f t="shared" si="87"/>
        <v>#REF!</v>
      </c>
    </row>
    <row r="132" spans="1:17" ht="18.75" x14ac:dyDescent="0.3">
      <c r="A132" s="138">
        <v>14140</v>
      </c>
      <c r="B132" s="22" t="s">
        <v>82</v>
      </c>
      <c r="C132" s="66">
        <f>SUMIF(Atashe!$B$74:$B$133,'Spenzimet mujore -Atashe'!A132,Atashe!$D$74:$D$133)</f>
        <v>0</v>
      </c>
      <c r="D132" s="152" t="e">
        <f>VLOOKUP($A132,Atashe!$B$71:$M$134,7,FALSE)</f>
        <v>#REF!</v>
      </c>
      <c r="E132" s="152" t="e">
        <f>VLOOKUP($A132,Atashe!$B$71:$M$134,7,FALSE)-SUM($D132:D132)</f>
        <v>#REF!</v>
      </c>
      <c r="F132" s="152" t="e">
        <f>VLOOKUP($A132,Atashe!$B$71:$M$134,7,FALSE)-SUM($D132:E132)</f>
        <v>#REF!</v>
      </c>
      <c r="G132" s="152" t="e">
        <f>VLOOKUP($A132,Atashe!$B$71:$M$134,7,FALSE)-SUM($D132:F132)</f>
        <v>#REF!</v>
      </c>
      <c r="H132" s="152" t="e">
        <f>VLOOKUP($A132,Atashe!$B$71:$M$134,7,FALSE)-SUM($D132:G132)</f>
        <v>#REF!</v>
      </c>
      <c r="I132" s="152" t="e">
        <f>VLOOKUP($A132,Atashe!$B$71:$M$134,7,FALSE)-SUM($D132:H132)</f>
        <v>#REF!</v>
      </c>
      <c r="J132" s="152" t="e">
        <f>VLOOKUP($A132,Atashe!$B$71:$M$134,7,FALSE)-SUM($D132:I132)</f>
        <v>#REF!</v>
      </c>
      <c r="K132" s="152" t="e">
        <f>VLOOKUP($A132,Atashe!$B$71:$M$134,7,FALSE)-SUM($D132:J132)</f>
        <v>#REF!</v>
      </c>
      <c r="L132" s="152" t="e">
        <f>VLOOKUP($A132,Atashe!$B$71:$M$134,7,FALSE)-SUM($D132:K132)</f>
        <v>#REF!</v>
      </c>
      <c r="M132" s="152" t="e">
        <f>VLOOKUP($A132,Atashe!$B$71:$M$134,7,FALSE)-SUM($D132:L132)</f>
        <v>#REF!</v>
      </c>
      <c r="N132" s="152" t="e">
        <f>VLOOKUP($A132,Atashe!$B$71:$M$134,7,FALSE)-SUM($D132:M132)</f>
        <v>#REF!</v>
      </c>
      <c r="O132" s="152" t="e">
        <f>VLOOKUP($A132,Atashe!$B$71:$M$134,7,FALSE)-SUM($D132:N132)</f>
        <v>#REF!</v>
      </c>
      <c r="P132" s="150" t="e">
        <f>SUM(D132:O132)</f>
        <v>#REF!</v>
      </c>
      <c r="Q132" s="150" t="e">
        <f t="shared" si="87"/>
        <v>#REF!</v>
      </c>
    </row>
    <row r="133" spans="1:17" s="195" customFormat="1" ht="18.75" x14ac:dyDescent="0.3">
      <c r="A133" s="196">
        <v>14150</v>
      </c>
      <c r="B133" s="22" t="s">
        <v>131</v>
      </c>
      <c r="C133" s="66">
        <f>SUMIF(Atashe!$B$74:$B$133,'Spenzimet mujore -Atashe'!A133,Atashe!$D$74:$D$133)</f>
        <v>0</v>
      </c>
      <c r="D133" s="152" t="e">
        <f>VLOOKUP($A133,Atashe!$B$71:$M$134,7,FALSE)</f>
        <v>#REF!</v>
      </c>
      <c r="E133" s="152" t="e">
        <f>VLOOKUP($A133,Atashe!$B$71:$M$134,7,FALSE)-SUM($D133:D133)</f>
        <v>#REF!</v>
      </c>
      <c r="F133" s="152" t="e">
        <f>VLOOKUP($A133,Atashe!$B$71:$M$134,7,FALSE)-SUM($D133:E133)</f>
        <v>#REF!</v>
      </c>
      <c r="G133" s="152" t="e">
        <f>VLOOKUP($A133,Atashe!$B$71:$M$134,7,FALSE)-SUM($D133:F133)</f>
        <v>#REF!</v>
      </c>
      <c r="H133" s="152" t="e">
        <f>VLOOKUP($A133,Atashe!$B$71:$M$134,7,FALSE)-SUM($D133:G133)</f>
        <v>#REF!</v>
      </c>
      <c r="I133" s="152" t="e">
        <f>VLOOKUP($A133,Atashe!$B$71:$M$134,7,FALSE)-SUM($D133:H133)</f>
        <v>#REF!</v>
      </c>
      <c r="J133" s="152" t="e">
        <f>VLOOKUP($A133,Atashe!$B$71:$M$134,7,FALSE)-SUM($D133:I133)</f>
        <v>#REF!</v>
      </c>
      <c r="K133" s="152" t="e">
        <f>VLOOKUP($A133,Atashe!$B$71:$M$134,7,FALSE)-SUM($D133:J133)</f>
        <v>#REF!</v>
      </c>
      <c r="L133" s="152" t="e">
        <f>VLOOKUP($A133,Atashe!$B$71:$M$134,7,FALSE)-SUM($D133:K133)</f>
        <v>#REF!</v>
      </c>
      <c r="M133" s="152" t="e">
        <f>VLOOKUP($A133,Atashe!$B$71:$M$134,7,FALSE)-SUM($D133:L133)</f>
        <v>#REF!</v>
      </c>
      <c r="N133" s="152" t="e">
        <f>VLOOKUP($A133,Atashe!$B$71:$M$134,7,FALSE)-SUM($D133:M133)</f>
        <v>#REF!</v>
      </c>
      <c r="O133" s="152" t="e">
        <f>VLOOKUP($A133,Atashe!$B$71:$M$134,7,FALSE)-SUM($D133:N133)</f>
        <v>#REF!</v>
      </c>
      <c r="P133" s="150" t="e">
        <f>SUM(D133:O133)</f>
        <v>#REF!</v>
      </c>
      <c r="Q133" s="150" t="e">
        <f t="shared" si="87"/>
        <v>#REF!</v>
      </c>
    </row>
    <row r="134" spans="1:17" s="207" customFormat="1" ht="18.75" x14ac:dyDescent="0.3">
      <c r="A134" s="189">
        <v>1420</v>
      </c>
      <c r="B134" s="190" t="s">
        <v>126</v>
      </c>
      <c r="C134" s="191">
        <f t="shared" ref="C134:P134" si="89">SUM(C135:C135)</f>
        <v>0</v>
      </c>
      <c r="D134" s="191" t="e">
        <f t="shared" si="89"/>
        <v>#REF!</v>
      </c>
      <c r="E134" s="191" t="e">
        <f t="shared" si="89"/>
        <v>#REF!</v>
      </c>
      <c r="F134" s="191" t="e">
        <f t="shared" si="89"/>
        <v>#REF!</v>
      </c>
      <c r="G134" s="191" t="e">
        <f t="shared" si="89"/>
        <v>#REF!</v>
      </c>
      <c r="H134" s="191" t="e">
        <f t="shared" si="89"/>
        <v>#REF!</v>
      </c>
      <c r="I134" s="191" t="e">
        <f t="shared" si="89"/>
        <v>#REF!</v>
      </c>
      <c r="J134" s="191" t="e">
        <f t="shared" si="89"/>
        <v>#REF!</v>
      </c>
      <c r="K134" s="191" t="e">
        <f t="shared" si="89"/>
        <v>#REF!</v>
      </c>
      <c r="L134" s="191" t="e">
        <f t="shared" si="89"/>
        <v>#REF!</v>
      </c>
      <c r="M134" s="191" t="e">
        <f t="shared" si="89"/>
        <v>#REF!</v>
      </c>
      <c r="N134" s="191" t="e">
        <f t="shared" si="89"/>
        <v>#REF!</v>
      </c>
      <c r="O134" s="191" t="e">
        <f t="shared" si="89"/>
        <v>#REF!</v>
      </c>
      <c r="P134" s="191" t="e">
        <f t="shared" si="89"/>
        <v>#REF!</v>
      </c>
      <c r="Q134" s="191" t="e">
        <f t="shared" si="87"/>
        <v>#REF!</v>
      </c>
    </row>
    <row r="135" spans="1:17" s="207" customFormat="1" ht="18.75" x14ac:dyDescent="0.3">
      <c r="A135" s="196">
        <v>14210</v>
      </c>
      <c r="B135" s="22" t="s">
        <v>17</v>
      </c>
      <c r="C135" s="204">
        <f>SUMIF(Atashe!$B$74:$B$133,'Spenzimet mujore -Atashe'!A135,Atashe!$D$74:$D$133)</f>
        <v>0</v>
      </c>
      <c r="D135" s="152" t="e">
        <f>VLOOKUP($A135,Atashe!$B$71:$M$134,7,FALSE)</f>
        <v>#REF!</v>
      </c>
      <c r="E135" s="152" t="e">
        <f>VLOOKUP($A135,Atashe!$B$71:$M$134,7,FALSE)-SUM($D135:D135)</f>
        <v>#REF!</v>
      </c>
      <c r="F135" s="152" t="e">
        <f>VLOOKUP($A135,Atashe!$B$71:$M$134,7,FALSE)-SUM($D135:E135)</f>
        <v>#REF!</v>
      </c>
      <c r="G135" s="152" t="e">
        <f>VLOOKUP($A135,Atashe!$B$71:$M$134,7,FALSE)-SUM($D135:F135)</f>
        <v>#REF!</v>
      </c>
      <c r="H135" s="152" t="e">
        <f>VLOOKUP($A135,Atashe!$B$71:$M$134,7,FALSE)-SUM($D135:G135)</f>
        <v>#REF!</v>
      </c>
      <c r="I135" s="152" t="e">
        <f>VLOOKUP($A135,Atashe!$B$71:$M$134,7,FALSE)-SUM($D135:H135)</f>
        <v>#REF!</v>
      </c>
      <c r="J135" s="152" t="e">
        <f>VLOOKUP($A135,Atashe!$B$71:$M$134,7,FALSE)-SUM($D135:I135)</f>
        <v>#REF!</v>
      </c>
      <c r="K135" s="152" t="e">
        <f>VLOOKUP($A135,Atashe!$B$71:$M$134,7,FALSE)-SUM($D135:J135)</f>
        <v>#REF!</v>
      </c>
      <c r="L135" s="152" t="e">
        <f>VLOOKUP($A135,Atashe!$B$71:$M$134,7,FALSE)-SUM($D135:K135)</f>
        <v>#REF!</v>
      </c>
      <c r="M135" s="152" t="e">
        <f>VLOOKUP($A135,Atashe!$B$71:$M$134,7,FALSE)-SUM($D135:L135)</f>
        <v>#REF!</v>
      </c>
      <c r="N135" s="152" t="e">
        <f>VLOOKUP($A135,Atashe!$B$71:$M$134,7,FALSE)-SUM($D135:M135)</f>
        <v>#REF!</v>
      </c>
      <c r="O135" s="152" t="e">
        <f>VLOOKUP($A135,Atashe!$B$71:$M$134,7,FALSE)-SUM($D135:N135)</f>
        <v>#REF!</v>
      </c>
      <c r="P135" s="150" t="e">
        <f>SUM(D135:O135)</f>
        <v>#REF!</v>
      </c>
      <c r="Q135" s="150" t="e">
        <f t="shared" si="87"/>
        <v>#REF!</v>
      </c>
    </row>
    <row r="136" spans="1:17" s="197" customFormat="1" ht="18.75" x14ac:dyDescent="0.3">
      <c r="A136" s="189">
        <v>1430</v>
      </c>
      <c r="B136" s="190" t="s">
        <v>132</v>
      </c>
      <c r="C136" s="191">
        <f t="shared" ref="C136:N136" si="90">SUM(C137:C138)</f>
        <v>0</v>
      </c>
      <c r="D136" s="191" t="e">
        <f t="shared" si="90"/>
        <v>#REF!</v>
      </c>
      <c r="E136" s="191" t="e">
        <f t="shared" si="90"/>
        <v>#REF!</v>
      </c>
      <c r="F136" s="191" t="e">
        <f t="shared" si="90"/>
        <v>#REF!</v>
      </c>
      <c r="G136" s="191" t="e">
        <f t="shared" si="90"/>
        <v>#REF!</v>
      </c>
      <c r="H136" s="191" t="e">
        <f t="shared" si="90"/>
        <v>#REF!</v>
      </c>
      <c r="I136" s="191" t="e">
        <f t="shared" si="90"/>
        <v>#REF!</v>
      </c>
      <c r="J136" s="191" t="e">
        <f t="shared" si="90"/>
        <v>#REF!</v>
      </c>
      <c r="K136" s="191" t="e">
        <f t="shared" si="90"/>
        <v>#REF!</v>
      </c>
      <c r="L136" s="191" t="e">
        <f t="shared" si="90"/>
        <v>#REF!</v>
      </c>
      <c r="M136" s="191" t="e">
        <f t="shared" si="90"/>
        <v>#REF!</v>
      </c>
      <c r="N136" s="191" t="e">
        <f t="shared" si="90"/>
        <v>#REF!</v>
      </c>
      <c r="O136" s="191" t="e">
        <f>SUM(O137:O138)</f>
        <v>#REF!</v>
      </c>
      <c r="P136" s="191" t="e">
        <f>SUM(P137:P138)</f>
        <v>#REF!</v>
      </c>
      <c r="Q136" s="191" t="e">
        <f t="shared" si="87"/>
        <v>#REF!</v>
      </c>
    </row>
    <row r="137" spans="1:17" s="195" customFormat="1" ht="18.75" x14ac:dyDescent="0.3">
      <c r="A137" s="196">
        <v>14310</v>
      </c>
      <c r="B137" s="22" t="s">
        <v>20</v>
      </c>
      <c r="C137" s="66">
        <f>SUMIF(Atashe!$B$74:$B$133,'Spenzimet mujore -Atashe'!A137,Atashe!$D$74:$D$133)</f>
        <v>0</v>
      </c>
      <c r="D137" s="152" t="e">
        <f>VLOOKUP($A137,Atashe!$B$71:$M$134,7,FALSE)</f>
        <v>#REF!</v>
      </c>
      <c r="E137" s="152" t="e">
        <f>VLOOKUP($A137,Atashe!$B$71:$M$134,7,FALSE)-SUM($D137:D137)</f>
        <v>#REF!</v>
      </c>
      <c r="F137" s="152" t="e">
        <f>VLOOKUP($A137,Atashe!$B$71:$M$134,7,FALSE)-SUM($D137:E137)</f>
        <v>#REF!</v>
      </c>
      <c r="G137" s="152" t="e">
        <f>VLOOKUP($A137,Atashe!$B$71:$M$134,7,FALSE)-SUM($D137:F137)</f>
        <v>#REF!</v>
      </c>
      <c r="H137" s="152" t="e">
        <f>VLOOKUP($A137,Atashe!$B$71:$M$134,7,FALSE)-SUM($D137:G137)</f>
        <v>#REF!</v>
      </c>
      <c r="I137" s="152" t="e">
        <f>VLOOKUP($A137,Atashe!$B$71:$M$134,7,FALSE)-SUM($D137:H137)</f>
        <v>#REF!</v>
      </c>
      <c r="J137" s="152" t="e">
        <f>VLOOKUP($A137,Atashe!$B$71:$M$134,7,FALSE)-SUM($D137:I137)</f>
        <v>#REF!</v>
      </c>
      <c r="K137" s="152" t="e">
        <f>VLOOKUP($A137,Atashe!$B$71:$M$134,7,FALSE)-SUM($D137:J137)</f>
        <v>#REF!</v>
      </c>
      <c r="L137" s="152" t="e">
        <f>VLOOKUP($A137,Atashe!$B$71:$M$134,7,FALSE)-SUM($D137:K137)</f>
        <v>#REF!</v>
      </c>
      <c r="M137" s="152" t="e">
        <f>VLOOKUP($A137,Atashe!$B$71:$M$134,7,FALSE)-SUM($D137:L137)</f>
        <v>#REF!</v>
      </c>
      <c r="N137" s="152" t="e">
        <f>VLOOKUP($A137,Atashe!$B$71:$M$134,7,FALSE)-SUM($D137:M137)</f>
        <v>#REF!</v>
      </c>
      <c r="O137" s="152" t="e">
        <f>VLOOKUP($A137,Atashe!$B$71:$M$134,7,FALSE)-SUM($D137:N137)</f>
        <v>#REF!</v>
      </c>
      <c r="P137" s="150" t="e">
        <f>SUM(D137:O137)</f>
        <v>#REF!</v>
      </c>
      <c r="Q137" s="150" t="e">
        <f t="shared" ref="Q137:Q143" si="91">IF(P137&gt;0,P137/C137*100," ")</f>
        <v>#REF!</v>
      </c>
    </row>
    <row r="138" spans="1:17" s="195" customFormat="1" ht="18.75" x14ac:dyDescent="0.3">
      <c r="A138" s="196">
        <v>14320</v>
      </c>
      <c r="B138" s="22" t="s">
        <v>133</v>
      </c>
      <c r="C138" s="66">
        <f>SUMIF(Atashe!$B$74:$B$133,'Spenzimet mujore -Atashe'!A138,Atashe!$D$74:$D$133)</f>
        <v>0</v>
      </c>
      <c r="D138" s="152" t="e">
        <f>VLOOKUP($A138,Atashe!$B$71:$M$134,7,FALSE)</f>
        <v>#REF!</v>
      </c>
      <c r="E138" s="152" t="e">
        <f>VLOOKUP($A138,Atashe!$B$71:$M$134,7,FALSE)-SUM($D138:D138)</f>
        <v>#REF!</v>
      </c>
      <c r="F138" s="152" t="e">
        <f>VLOOKUP($A138,Atashe!$B$71:$M$134,7,FALSE)-SUM($D138:E138)</f>
        <v>#REF!</v>
      </c>
      <c r="G138" s="152" t="e">
        <f>VLOOKUP($A138,Atashe!$B$71:$M$134,7,FALSE)-SUM($D138:F138)</f>
        <v>#REF!</v>
      </c>
      <c r="H138" s="152" t="e">
        <f>VLOOKUP($A138,Atashe!$B$71:$M$134,7,FALSE)-SUM($D138:G138)</f>
        <v>#REF!</v>
      </c>
      <c r="I138" s="152" t="e">
        <f>VLOOKUP($A138,Atashe!$B$71:$M$134,7,FALSE)-SUM($D138:H138)</f>
        <v>#REF!</v>
      </c>
      <c r="J138" s="152" t="e">
        <f>VLOOKUP($A138,Atashe!$B$71:$M$134,7,FALSE)-SUM($D138:I138)</f>
        <v>#REF!</v>
      </c>
      <c r="K138" s="152" t="e">
        <f>VLOOKUP($A138,Atashe!$B$71:$M$134,7,FALSE)-SUM($D138:J138)</f>
        <v>#REF!</v>
      </c>
      <c r="L138" s="152" t="e">
        <f>VLOOKUP($A138,Atashe!$B$71:$M$134,7,FALSE)-SUM($D138:K138)</f>
        <v>#REF!</v>
      </c>
      <c r="M138" s="152" t="e">
        <f>VLOOKUP($A138,Atashe!$B$71:$M$134,7,FALSE)-SUM($D138:L138)</f>
        <v>#REF!</v>
      </c>
      <c r="N138" s="152" t="e">
        <f>VLOOKUP($A138,Atashe!$B$71:$M$134,7,FALSE)-SUM($D138:M138)</f>
        <v>#REF!</v>
      </c>
      <c r="O138" s="152" t="e">
        <f>VLOOKUP($A138,Atashe!$B$71:$M$134,7,FALSE)-SUM($D138:N138)</f>
        <v>#REF!</v>
      </c>
      <c r="P138" s="150" t="e">
        <f>SUM(D138:O138)</f>
        <v>#REF!</v>
      </c>
      <c r="Q138" s="150" t="e">
        <f t="shared" si="91"/>
        <v>#REF!</v>
      </c>
    </row>
    <row r="139" spans="1:17" s="145" customFormat="1" ht="18.75" x14ac:dyDescent="0.3">
      <c r="A139" s="40">
        <v>1320</v>
      </c>
      <c r="B139" s="39" t="s">
        <v>10</v>
      </c>
      <c r="C139" s="203">
        <f t="shared" ref="C139:N139" si="92">SUM(C140:C142)</f>
        <v>0</v>
      </c>
      <c r="D139" s="203" t="e">
        <f t="shared" si="92"/>
        <v>#REF!</v>
      </c>
      <c r="E139" s="203" t="e">
        <f t="shared" si="92"/>
        <v>#REF!</v>
      </c>
      <c r="F139" s="203" t="e">
        <f t="shared" si="92"/>
        <v>#REF!</v>
      </c>
      <c r="G139" s="203" t="e">
        <f t="shared" si="92"/>
        <v>#REF!</v>
      </c>
      <c r="H139" s="203" t="e">
        <f t="shared" si="92"/>
        <v>#REF!</v>
      </c>
      <c r="I139" s="203" t="e">
        <f t="shared" si="92"/>
        <v>#REF!</v>
      </c>
      <c r="J139" s="203" t="e">
        <f t="shared" si="92"/>
        <v>#REF!</v>
      </c>
      <c r="K139" s="203" t="e">
        <f t="shared" si="92"/>
        <v>#REF!</v>
      </c>
      <c r="L139" s="203" t="e">
        <f t="shared" si="92"/>
        <v>#REF!</v>
      </c>
      <c r="M139" s="203" t="e">
        <f t="shared" si="92"/>
        <v>#REF!</v>
      </c>
      <c r="N139" s="203" t="e">
        <f t="shared" si="92"/>
        <v>#REF!</v>
      </c>
      <c r="O139" s="55" t="e">
        <f>SUM(O140:O142)</f>
        <v>#REF!</v>
      </c>
      <c r="P139" s="55" t="e">
        <f>SUM(P140:P142)</f>
        <v>#REF!</v>
      </c>
      <c r="Q139" s="55" t="e">
        <f t="shared" si="91"/>
        <v>#REF!</v>
      </c>
    </row>
    <row r="140" spans="1:17" ht="18.75" x14ac:dyDescent="0.3">
      <c r="A140" s="139">
        <v>13210</v>
      </c>
      <c r="B140" s="26" t="s">
        <v>11</v>
      </c>
      <c r="C140" s="204">
        <f>SUMIF(Atashe!$B$74:$B$133,'Spenzimet mujore -Atashe'!A140,Atashe!$D$74:$D$133)</f>
        <v>0</v>
      </c>
      <c r="D140" s="152" t="e">
        <f>VLOOKUP($A140,Atashe!$B$71:$M$134,7,FALSE)</f>
        <v>#REF!</v>
      </c>
      <c r="E140" s="152" t="e">
        <f>VLOOKUP($A140,Atashe!$B$71:$M$134,7,FALSE)-SUM($D140:D140)</f>
        <v>#REF!</v>
      </c>
      <c r="F140" s="152" t="e">
        <f>VLOOKUP($A140,Atashe!$B$71:$M$134,7,FALSE)-SUM($D140:E140)</f>
        <v>#REF!</v>
      </c>
      <c r="G140" s="152" t="e">
        <f>VLOOKUP($A140,Atashe!$B$71:$M$134,7,FALSE)-SUM($D140:F140)</f>
        <v>#REF!</v>
      </c>
      <c r="H140" s="152" t="e">
        <f>VLOOKUP($A140,Atashe!$B$71:$M$134,7,FALSE)-SUM($D140:G140)</f>
        <v>#REF!</v>
      </c>
      <c r="I140" s="152" t="e">
        <f>VLOOKUP($A140,Atashe!$B$71:$M$134,7,FALSE)-SUM($D140:H140)</f>
        <v>#REF!</v>
      </c>
      <c r="J140" s="152" t="e">
        <f>VLOOKUP($A140,Atashe!$B$71:$M$134,7,FALSE)-SUM($D140:I140)</f>
        <v>#REF!</v>
      </c>
      <c r="K140" s="152" t="e">
        <f>VLOOKUP($A140,Atashe!$B$71:$M$134,7,FALSE)-SUM($D140:J140)</f>
        <v>#REF!</v>
      </c>
      <c r="L140" s="152" t="e">
        <f>VLOOKUP($A140,Atashe!$B$71:$M$134,7,FALSE)-SUM($D140:K140)</f>
        <v>#REF!</v>
      </c>
      <c r="M140" s="152" t="e">
        <f>VLOOKUP($A140,Atashe!$B$71:$M$134,7,FALSE)-SUM($D140:L140)</f>
        <v>#REF!</v>
      </c>
      <c r="N140" s="152" t="e">
        <f>VLOOKUP($A140,Atashe!$B$71:$M$134,7,FALSE)-SUM($D140:M140)</f>
        <v>#REF!</v>
      </c>
      <c r="O140" s="152" t="e">
        <f>VLOOKUP($A140,Atashe!$B$71:$M$134,7,FALSE)-SUM($D140:N140)</f>
        <v>#REF!</v>
      </c>
      <c r="P140" s="150" t="e">
        <f>SUM(D140:O140)</f>
        <v>#REF!</v>
      </c>
      <c r="Q140" s="150" t="e">
        <f t="shared" si="91"/>
        <v>#REF!</v>
      </c>
    </row>
    <row r="141" spans="1:17" ht="18.75" x14ac:dyDescent="0.3">
      <c r="A141" s="139">
        <v>13220</v>
      </c>
      <c r="B141" s="26" t="s">
        <v>12</v>
      </c>
      <c r="C141" s="204">
        <f>SUMIF(Atashe!$B$74:$B$133,'Spenzimet mujore -Atashe'!A141,Atashe!$D$74:$D$133)</f>
        <v>0</v>
      </c>
      <c r="D141" s="152" t="e">
        <f>VLOOKUP($A141,Atashe!$B$71:$M$134,7,FALSE)</f>
        <v>#REF!</v>
      </c>
      <c r="E141" s="152" t="e">
        <f>VLOOKUP($A141,Atashe!$B$71:$M$134,7,FALSE)-SUM($D141:D141)</f>
        <v>#REF!</v>
      </c>
      <c r="F141" s="152" t="e">
        <f>VLOOKUP($A141,Atashe!$B$71:$M$134,7,FALSE)-SUM($D141:E141)</f>
        <v>#REF!</v>
      </c>
      <c r="G141" s="152" t="e">
        <f>VLOOKUP($A141,Atashe!$B$71:$M$134,7,FALSE)-SUM($D141:F141)</f>
        <v>#REF!</v>
      </c>
      <c r="H141" s="152" t="e">
        <f>VLOOKUP($A141,Atashe!$B$71:$M$134,7,FALSE)-SUM($D141:G141)</f>
        <v>#REF!</v>
      </c>
      <c r="I141" s="152" t="e">
        <f>VLOOKUP($A141,Atashe!$B$71:$M$134,7,FALSE)-SUM($D141:H141)</f>
        <v>#REF!</v>
      </c>
      <c r="J141" s="152" t="e">
        <f>VLOOKUP($A141,Atashe!$B$71:$M$134,7,FALSE)-SUM($D141:I141)</f>
        <v>#REF!</v>
      </c>
      <c r="K141" s="152" t="e">
        <f>VLOOKUP($A141,Atashe!$B$71:$M$134,7,FALSE)-SUM($D141:J141)</f>
        <v>#REF!</v>
      </c>
      <c r="L141" s="152" t="e">
        <f>VLOOKUP($A141,Atashe!$B$71:$M$134,7,FALSE)-SUM($D141:K141)</f>
        <v>#REF!</v>
      </c>
      <c r="M141" s="152" t="e">
        <f>VLOOKUP($A141,Atashe!$B$71:$M$134,7,FALSE)-SUM($D141:L141)</f>
        <v>#REF!</v>
      </c>
      <c r="N141" s="152" t="e">
        <f>VLOOKUP($A141,Atashe!$B$71:$M$134,7,FALSE)-SUM($D141:M141)</f>
        <v>#REF!</v>
      </c>
      <c r="O141" s="152" t="e">
        <f>VLOOKUP($A141,Atashe!$B$71:$M$134,7,FALSE)-SUM($D141:N141)</f>
        <v>#REF!</v>
      </c>
      <c r="P141" s="150" t="e">
        <f>SUM(D141:O141)</f>
        <v>#REF!</v>
      </c>
      <c r="Q141" s="150" t="e">
        <f t="shared" si="91"/>
        <v>#REF!</v>
      </c>
    </row>
    <row r="142" spans="1:17" ht="18.75" x14ac:dyDescent="0.3">
      <c r="A142" s="139">
        <v>13230</v>
      </c>
      <c r="B142" s="26" t="s">
        <v>13</v>
      </c>
      <c r="C142" s="204">
        <f>SUMIF(Atashe!$B$74:$B$133,'Spenzimet mujore -Atashe'!A142,Atashe!$D$74:$D$133)</f>
        <v>0</v>
      </c>
      <c r="D142" s="152" t="e">
        <f>VLOOKUP($A142,Atashe!$B$71:$M$134,7,FALSE)</f>
        <v>#REF!</v>
      </c>
      <c r="E142" s="152" t="e">
        <f>VLOOKUP($A142,Atashe!$B$71:$M$134,7,FALSE)-SUM($D142:D142)</f>
        <v>#REF!</v>
      </c>
      <c r="F142" s="152" t="e">
        <f>VLOOKUP($A142,Atashe!$B$71:$M$134,7,FALSE)-SUM($D142:E142)</f>
        <v>#REF!</v>
      </c>
      <c r="G142" s="152" t="e">
        <f>VLOOKUP($A142,Atashe!$B$71:$M$134,7,FALSE)-SUM($D142:F142)</f>
        <v>#REF!</v>
      </c>
      <c r="H142" s="152" t="e">
        <f>VLOOKUP($A142,Atashe!$B$71:$M$134,7,FALSE)-SUM($D142:G142)</f>
        <v>#REF!</v>
      </c>
      <c r="I142" s="152" t="e">
        <f>VLOOKUP($A142,Atashe!$B$71:$M$134,7,FALSE)-SUM($D142:H142)</f>
        <v>#REF!</v>
      </c>
      <c r="J142" s="152" t="e">
        <f>VLOOKUP($A142,Atashe!$B$71:$M$134,7,FALSE)-SUM($D142:I142)</f>
        <v>#REF!</v>
      </c>
      <c r="K142" s="152" t="e">
        <f>VLOOKUP($A142,Atashe!$B$71:$M$134,7,FALSE)-SUM($D142:J142)</f>
        <v>#REF!</v>
      </c>
      <c r="L142" s="152" t="e">
        <f>VLOOKUP($A142,Atashe!$B$71:$M$134,7,FALSE)-SUM($D142:K142)</f>
        <v>#REF!</v>
      </c>
      <c r="M142" s="152" t="e">
        <f>VLOOKUP($A142,Atashe!$B$71:$M$134,7,FALSE)-SUM($D142:L142)</f>
        <v>#REF!</v>
      </c>
      <c r="N142" s="152" t="e">
        <f>VLOOKUP($A142,Atashe!$B$71:$M$134,7,FALSE)-SUM($D142:M142)</f>
        <v>#REF!</v>
      </c>
      <c r="O142" s="152" t="e">
        <f>VLOOKUP($A142,Atashe!$B$71:$M$134,7,FALSE)-SUM($D142:N142)</f>
        <v>#REF!</v>
      </c>
      <c r="P142" s="150" t="e">
        <f>SUM(D142:O142)</f>
        <v>#REF!</v>
      </c>
      <c r="Q142" s="150" t="e">
        <f t="shared" si="91"/>
        <v>#REF!</v>
      </c>
    </row>
    <row r="143" spans="1:17" ht="15.75" thickBot="1" x14ac:dyDescent="0.3">
      <c r="A143" s="163"/>
      <c r="B143" s="164" t="s">
        <v>174</v>
      </c>
      <c r="C143" s="165">
        <f t="shared" ref="C143:O143" si="93">C139+C84+C77</f>
        <v>0</v>
      </c>
      <c r="D143" s="165" t="e">
        <f t="shared" si="93"/>
        <v>#REF!</v>
      </c>
      <c r="E143" s="165" t="e">
        <f t="shared" si="93"/>
        <v>#REF!</v>
      </c>
      <c r="F143" s="165" t="e">
        <f t="shared" si="93"/>
        <v>#REF!</v>
      </c>
      <c r="G143" s="165" t="e">
        <f t="shared" si="93"/>
        <v>#REF!</v>
      </c>
      <c r="H143" s="165" t="e">
        <f t="shared" si="93"/>
        <v>#REF!</v>
      </c>
      <c r="I143" s="165" t="e">
        <f t="shared" si="93"/>
        <v>#REF!</v>
      </c>
      <c r="J143" s="165" t="e">
        <f t="shared" si="93"/>
        <v>#REF!</v>
      </c>
      <c r="K143" s="165" t="e">
        <f t="shared" si="93"/>
        <v>#REF!</v>
      </c>
      <c r="L143" s="165" t="e">
        <f t="shared" si="93"/>
        <v>#REF!</v>
      </c>
      <c r="M143" s="165" t="e">
        <f t="shared" si="93"/>
        <v>#REF!</v>
      </c>
      <c r="N143" s="165" t="e">
        <f t="shared" si="93"/>
        <v>#REF!</v>
      </c>
      <c r="O143" s="165" t="e">
        <f t="shared" si="93"/>
        <v>#REF!</v>
      </c>
      <c r="P143" s="165" t="e">
        <f>P139+P84+P77</f>
        <v>#REF!</v>
      </c>
      <c r="Q143" s="166" t="e">
        <f t="shared" si="91"/>
        <v>#REF!</v>
      </c>
    </row>
    <row r="145" spans="1:17" ht="13.5" thickBot="1" x14ac:dyDescent="0.25"/>
    <row r="146" spans="1:17" ht="24" thickBot="1" x14ac:dyDescent="0.4">
      <c r="A146" s="281" t="s">
        <v>86</v>
      </c>
      <c r="B146" s="282"/>
      <c r="C146" s="282"/>
      <c r="D146" s="282"/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3"/>
    </row>
    <row r="147" spans="1:17" ht="47.25" x14ac:dyDescent="0.2">
      <c r="A147" s="153" t="s">
        <v>21</v>
      </c>
      <c r="B147" s="154" t="s">
        <v>22</v>
      </c>
      <c r="C147" s="155" t="s">
        <v>188</v>
      </c>
      <c r="D147" s="156" t="s">
        <v>42</v>
      </c>
      <c r="E147" s="156" t="s">
        <v>43</v>
      </c>
      <c r="F147" s="156" t="s">
        <v>44</v>
      </c>
      <c r="G147" s="156" t="s">
        <v>45</v>
      </c>
      <c r="H147" s="156" t="s">
        <v>46</v>
      </c>
      <c r="I147" s="156" t="s">
        <v>47</v>
      </c>
      <c r="J147" s="156" t="s">
        <v>48</v>
      </c>
      <c r="K147" s="156" t="s">
        <v>49</v>
      </c>
      <c r="L147" s="156" t="s">
        <v>50</v>
      </c>
      <c r="M147" s="156" t="s">
        <v>51</v>
      </c>
      <c r="N147" s="156" t="s">
        <v>52</v>
      </c>
      <c r="O147" s="156" t="s">
        <v>53</v>
      </c>
      <c r="P147" s="157" t="s">
        <v>54</v>
      </c>
      <c r="Q147" s="158" t="s">
        <v>81</v>
      </c>
    </row>
    <row r="148" spans="1:17" ht="15.75" x14ac:dyDescent="0.25">
      <c r="A148" s="159">
        <v>11</v>
      </c>
      <c r="B148" s="146" t="s">
        <v>23</v>
      </c>
      <c r="C148" s="147"/>
      <c r="D148" s="147">
        <v>0</v>
      </c>
      <c r="E148" s="147">
        <v>0</v>
      </c>
      <c r="F148" s="147">
        <v>0</v>
      </c>
      <c r="G148" s="147">
        <v>0</v>
      </c>
      <c r="H148" s="147">
        <f t="shared" ref="H148:O148" si="94">SUM(H149:H154)</f>
        <v>0</v>
      </c>
      <c r="I148" s="147">
        <f t="shared" si="94"/>
        <v>0</v>
      </c>
      <c r="J148" s="147">
        <f t="shared" si="94"/>
        <v>0</v>
      </c>
      <c r="K148" s="147">
        <f t="shared" si="94"/>
        <v>0</v>
      </c>
      <c r="L148" s="147">
        <f t="shared" si="94"/>
        <v>0</v>
      </c>
      <c r="M148" s="147">
        <f t="shared" si="94"/>
        <v>0</v>
      </c>
      <c r="N148" s="147">
        <f t="shared" si="94"/>
        <v>0</v>
      </c>
      <c r="O148" s="147">
        <f t="shared" si="94"/>
        <v>0</v>
      </c>
      <c r="P148" s="147">
        <f>SUM(P149:P154)</f>
        <v>0</v>
      </c>
      <c r="Q148" s="160" t="e">
        <f>P148/C148*100</f>
        <v>#DIV/0!</v>
      </c>
    </row>
    <row r="149" spans="1:17" ht="15" x14ac:dyDescent="0.2">
      <c r="A149" s="161">
        <v>12121</v>
      </c>
      <c r="B149" s="148" t="s">
        <v>24</v>
      </c>
      <c r="C149" s="50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50">
        <f>SUM(D149:O149)</f>
        <v>0</v>
      </c>
      <c r="Q149" s="162"/>
    </row>
    <row r="150" spans="1:17" ht="15" x14ac:dyDescent="0.2">
      <c r="A150" s="161">
        <v>11120</v>
      </c>
      <c r="B150" s="148" t="s">
        <v>25</v>
      </c>
      <c r="C150" s="50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50">
        <f>SUM(D150:O150)</f>
        <v>0</v>
      </c>
      <c r="Q150" s="162"/>
    </row>
    <row r="151" spans="1:17" ht="15" x14ac:dyDescent="0.2">
      <c r="A151" s="161">
        <v>11130</v>
      </c>
      <c r="B151" s="148" t="s">
        <v>26</v>
      </c>
      <c r="C151" s="50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50">
        <f>SUM(D151:O151)</f>
        <v>0</v>
      </c>
      <c r="Q151" s="162"/>
    </row>
    <row r="152" spans="1:17" ht="15" x14ac:dyDescent="0.2">
      <c r="A152" s="161">
        <v>11140</v>
      </c>
      <c r="B152" s="148" t="s">
        <v>27</v>
      </c>
      <c r="C152" s="50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50">
        <f>SUM(D152:O152)</f>
        <v>0</v>
      </c>
      <c r="Q152" s="162"/>
    </row>
    <row r="153" spans="1:17" ht="15" x14ac:dyDescent="0.2">
      <c r="A153" s="161">
        <v>11125</v>
      </c>
      <c r="B153" s="148" t="s">
        <v>63</v>
      </c>
      <c r="C153" s="50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50"/>
      <c r="Q153" s="162"/>
    </row>
    <row r="154" spans="1:17" ht="15" x14ac:dyDescent="0.2">
      <c r="A154" s="161">
        <v>11126</v>
      </c>
      <c r="B154" s="148" t="s">
        <v>41</v>
      </c>
      <c r="C154" s="50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50">
        <f>SUM(D154:O154)</f>
        <v>0</v>
      </c>
      <c r="Q154" s="162"/>
    </row>
    <row r="155" spans="1:17" ht="18.75" x14ac:dyDescent="0.3">
      <c r="A155" s="136" t="s">
        <v>5</v>
      </c>
      <c r="B155" s="39" t="s">
        <v>66</v>
      </c>
      <c r="C155" s="203">
        <f t="shared" ref="C155:N155" si="95">C156+C161+C165+C172+C178+C184+C187+C189+C191+C196+C201+C207+C205</f>
        <v>0</v>
      </c>
      <c r="D155" s="203" t="e">
        <f t="shared" si="95"/>
        <v>#REF!</v>
      </c>
      <c r="E155" s="203" t="e">
        <f t="shared" si="95"/>
        <v>#REF!</v>
      </c>
      <c r="F155" s="203" t="e">
        <f t="shared" si="95"/>
        <v>#REF!</v>
      </c>
      <c r="G155" s="203" t="e">
        <f t="shared" si="95"/>
        <v>#REF!</v>
      </c>
      <c r="H155" s="203" t="e">
        <f t="shared" si="95"/>
        <v>#REF!</v>
      </c>
      <c r="I155" s="203" t="e">
        <f t="shared" si="95"/>
        <v>#REF!</v>
      </c>
      <c r="J155" s="203" t="e">
        <f t="shared" si="95"/>
        <v>#REF!</v>
      </c>
      <c r="K155" s="203" t="e">
        <f t="shared" si="95"/>
        <v>#REF!</v>
      </c>
      <c r="L155" s="203" t="e">
        <f t="shared" si="95"/>
        <v>#REF!</v>
      </c>
      <c r="M155" s="203" t="e">
        <f t="shared" si="95"/>
        <v>#REF!</v>
      </c>
      <c r="N155" s="203" t="e">
        <f t="shared" si="95"/>
        <v>#REF!</v>
      </c>
      <c r="O155" s="203" t="e">
        <f>O156+O161+O165+O172+O178+O184+O187+O189+O191+O196+O201+O207+O205</f>
        <v>#REF!</v>
      </c>
      <c r="P155" s="203" t="e">
        <f>P156+P161+P165+P172+P178+P184+P187+P189+P191+P196+P201+P207+P205</f>
        <v>#REF!</v>
      </c>
      <c r="Q155" s="55" t="e">
        <f t="shared" ref="Q155:Q197" si="96">IF(P155&gt;0,P155/C155*100," ")</f>
        <v>#REF!</v>
      </c>
    </row>
    <row r="156" spans="1:17" s="188" customFormat="1" ht="18.75" x14ac:dyDescent="0.3">
      <c r="A156" s="189">
        <v>1310</v>
      </c>
      <c r="B156" s="190" t="s">
        <v>117</v>
      </c>
      <c r="C156" s="191">
        <f t="shared" ref="C156:N156" si="97">SUM(C157:C160)</f>
        <v>0</v>
      </c>
      <c r="D156" s="191" t="e">
        <f t="shared" si="97"/>
        <v>#REF!</v>
      </c>
      <c r="E156" s="191" t="e">
        <f t="shared" si="97"/>
        <v>#REF!</v>
      </c>
      <c r="F156" s="191" t="e">
        <f t="shared" si="97"/>
        <v>#REF!</v>
      </c>
      <c r="G156" s="191" t="e">
        <f t="shared" si="97"/>
        <v>#REF!</v>
      </c>
      <c r="H156" s="191" t="e">
        <f t="shared" si="97"/>
        <v>#REF!</v>
      </c>
      <c r="I156" s="191" t="e">
        <f t="shared" si="97"/>
        <v>#REF!</v>
      </c>
      <c r="J156" s="191" t="e">
        <f t="shared" si="97"/>
        <v>#REF!</v>
      </c>
      <c r="K156" s="191" t="e">
        <f t="shared" si="97"/>
        <v>#REF!</v>
      </c>
      <c r="L156" s="191" t="e">
        <f t="shared" si="97"/>
        <v>#REF!</v>
      </c>
      <c r="M156" s="191" t="e">
        <f t="shared" si="97"/>
        <v>#REF!</v>
      </c>
      <c r="N156" s="191" t="e">
        <f t="shared" si="97"/>
        <v>#REF!</v>
      </c>
      <c r="O156" s="191" t="e">
        <f>SUM(O157:O160)</f>
        <v>#REF!</v>
      </c>
      <c r="P156" s="191" t="e">
        <f>SUM(P157:P160)</f>
        <v>#REF!</v>
      </c>
      <c r="Q156" s="191" t="e">
        <f t="shared" si="96"/>
        <v>#REF!</v>
      </c>
    </row>
    <row r="157" spans="1:17" ht="18.75" x14ac:dyDescent="0.3">
      <c r="A157" s="21">
        <v>13130</v>
      </c>
      <c r="B157" s="194" t="s">
        <v>15</v>
      </c>
      <c r="C157" s="66">
        <f>SUMIF(Atashe!$B$142:$B$202,'Spenzimet mujore -Atashe'!A157,Atashe!$D$142:$D$202)</f>
        <v>0</v>
      </c>
      <c r="D157" s="152" t="e">
        <f>VLOOKUP($A157,Atashe!$B$139:$M$202,7,FALSE)</f>
        <v>#REF!</v>
      </c>
      <c r="E157" s="152" t="e">
        <f>VLOOKUP($A157,Atashe!$B$139:$M$202,7,FALSE)-SUM($D157:D157)</f>
        <v>#REF!</v>
      </c>
      <c r="F157" s="152" t="e">
        <f>VLOOKUP($A157,Atashe!$B$139:$M$202,7,FALSE)-SUM($D157:E157)</f>
        <v>#REF!</v>
      </c>
      <c r="G157" s="152" t="e">
        <f>VLOOKUP($A157,Atashe!$B$139:$M$202,7,FALSE)-SUM($D157:F157)</f>
        <v>#REF!</v>
      </c>
      <c r="H157" s="152" t="e">
        <f>VLOOKUP($A157,Atashe!$B$139:$M$202,7,FALSE)-SUM($D157:G157)</f>
        <v>#REF!</v>
      </c>
      <c r="I157" s="152" t="e">
        <f>VLOOKUP($A157,Atashe!$B$139:$M$202,7,FALSE)-SUM($D157:H157)</f>
        <v>#REF!</v>
      </c>
      <c r="J157" s="152" t="e">
        <f>VLOOKUP($A157,Atashe!$B$139:$M$202,7,FALSE)-SUM($D157:I157)</f>
        <v>#REF!</v>
      </c>
      <c r="K157" s="152" t="e">
        <f>VLOOKUP($A157,Atashe!$B$139:$M$202,7,FALSE)-SUM($D157:J157)</f>
        <v>#REF!</v>
      </c>
      <c r="L157" s="152" t="e">
        <f>VLOOKUP($A157,Atashe!$B$139:$M$202,7,FALSE)-SUM($D157:K157)</f>
        <v>#REF!</v>
      </c>
      <c r="M157" s="152" t="e">
        <f>VLOOKUP($A157,Atashe!$B$139:$M$202,7,FALSE)-SUM($D157:L157)</f>
        <v>#REF!</v>
      </c>
      <c r="N157" s="152" t="e">
        <f>VLOOKUP($A157,Atashe!$B$139:$M$202,7,FALSE)-SUM($D157:M157)</f>
        <v>#REF!</v>
      </c>
      <c r="O157" s="152" t="e">
        <f>VLOOKUP($A157,Atashe!$B$139:$M$202,7,FALSE)-SUM($D157:N157)</f>
        <v>#REF!</v>
      </c>
      <c r="P157" s="150" t="e">
        <f>SUM(D157:O157)</f>
        <v>#REF!</v>
      </c>
      <c r="Q157" s="150" t="e">
        <f t="shared" si="96"/>
        <v>#REF!</v>
      </c>
    </row>
    <row r="158" spans="1:17" s="211" customFormat="1" ht="18.75" x14ac:dyDescent="0.3">
      <c r="A158" s="15">
        <v>13140</v>
      </c>
      <c r="B158" s="35" t="s">
        <v>4</v>
      </c>
      <c r="C158" s="204">
        <f>SUMIF(Atashe!$B$142:$B$202,'Spenzimet mujore -Atashe'!A158,Atashe!$D$142:$D$202)</f>
        <v>0</v>
      </c>
      <c r="D158" s="152" t="e">
        <f>VLOOKUP($A158,Atashe!$B$139:$M$202,7,FALSE)</f>
        <v>#REF!</v>
      </c>
      <c r="E158" s="152" t="e">
        <f>VLOOKUP($A158,Atashe!$B$139:$M$202,7,FALSE)-SUM($D158:D158)</f>
        <v>#REF!</v>
      </c>
      <c r="F158" s="152" t="e">
        <f>VLOOKUP($A158,Atashe!$B$139:$M$202,7,FALSE)-SUM($D158:E158)</f>
        <v>#REF!</v>
      </c>
      <c r="G158" s="152" t="e">
        <f>VLOOKUP($A158,Atashe!$B$139:$M$202,7,FALSE)-SUM($D158:F158)</f>
        <v>#REF!</v>
      </c>
      <c r="H158" s="152" t="e">
        <f>VLOOKUP($A158,Atashe!$B$139:$M$202,7,FALSE)-SUM($D158:G158)</f>
        <v>#REF!</v>
      </c>
      <c r="I158" s="152" t="e">
        <f>VLOOKUP($A158,Atashe!$B$139:$M$202,7,FALSE)-SUM($D158:H158)</f>
        <v>#REF!</v>
      </c>
      <c r="J158" s="152" t="e">
        <f>VLOOKUP($A158,Atashe!$B$139:$M$202,7,FALSE)-SUM($D158:I158)</f>
        <v>#REF!</v>
      </c>
      <c r="K158" s="152" t="e">
        <f>VLOOKUP($A158,Atashe!$B$139:$M$202,7,FALSE)-SUM($D158:J158)</f>
        <v>#REF!</v>
      </c>
      <c r="L158" s="152" t="e">
        <f>VLOOKUP($A158,Atashe!$B$139:$M$202,7,FALSE)-SUM($D158:K158)</f>
        <v>#REF!</v>
      </c>
      <c r="M158" s="152" t="e">
        <f>VLOOKUP($A158,Atashe!$B$139:$M$202,7,FALSE)-SUM($D158:L158)</f>
        <v>#REF!</v>
      </c>
      <c r="N158" s="152" t="e">
        <f>VLOOKUP($A158,Atashe!$B$139:$M$202,7,FALSE)-SUM($D158:M158)</f>
        <v>#REF!</v>
      </c>
      <c r="O158" s="152" t="e">
        <f>VLOOKUP($A158,Atashe!$B$139:$M$202,7,FALSE)-SUM($D158:N158)</f>
        <v>#REF!</v>
      </c>
      <c r="P158" s="150" t="e">
        <f>SUM(D158:O158)</f>
        <v>#REF!</v>
      </c>
      <c r="Q158" s="150" t="e">
        <f>IF(P158&gt;0,P158/C158*100," ")</f>
        <v>#REF!</v>
      </c>
    </row>
    <row r="159" spans="1:17" s="206" customFormat="1" ht="18.75" x14ac:dyDescent="0.3">
      <c r="A159" s="15">
        <v>13142</v>
      </c>
      <c r="B159" s="35" t="s">
        <v>33</v>
      </c>
      <c r="C159" s="204">
        <f>SUMIF(Atashe!$B$142:$B$202,'Spenzimet mujore -Atashe'!A159,Atashe!$D$142:$D$202)</f>
        <v>0</v>
      </c>
      <c r="D159" s="152" t="e">
        <f>VLOOKUP($A159,Atashe!$B$139:$M$202,7,FALSE)</f>
        <v>#REF!</v>
      </c>
      <c r="E159" s="152" t="e">
        <f>VLOOKUP($A159,Atashe!$B$139:$M$202,7,FALSE)-SUM($D159:D159)</f>
        <v>#REF!</v>
      </c>
      <c r="F159" s="152" t="e">
        <f>VLOOKUP($A159,Atashe!$B$139:$M$202,7,FALSE)-SUM($D159:E159)</f>
        <v>#REF!</v>
      </c>
      <c r="G159" s="152" t="e">
        <f>VLOOKUP($A159,Atashe!$B$139:$M$202,7,FALSE)-SUM($D159:F159)</f>
        <v>#REF!</v>
      </c>
      <c r="H159" s="152" t="e">
        <f>VLOOKUP($A159,Atashe!$B$139:$M$202,7,FALSE)-SUM($D159:G159)</f>
        <v>#REF!</v>
      </c>
      <c r="I159" s="152" t="e">
        <f>VLOOKUP($A159,Atashe!$B$139:$M$202,7,FALSE)-SUM($D159:H159)</f>
        <v>#REF!</v>
      </c>
      <c r="J159" s="152" t="e">
        <f>VLOOKUP($A159,Atashe!$B$139:$M$202,7,FALSE)-SUM($D159:I159)</f>
        <v>#REF!</v>
      </c>
      <c r="K159" s="152" t="e">
        <f>VLOOKUP($A159,Atashe!$B$139:$M$202,7,FALSE)-SUM($D159:J159)</f>
        <v>#REF!</v>
      </c>
      <c r="L159" s="152" t="e">
        <f>VLOOKUP($A159,Atashe!$B$139:$M$202,7,FALSE)-SUM($D159:K159)</f>
        <v>#REF!</v>
      </c>
      <c r="M159" s="152" t="e">
        <f>VLOOKUP($A159,Atashe!$B$139:$M$202,7,FALSE)-SUM($D159:L159)</f>
        <v>#REF!</v>
      </c>
      <c r="N159" s="152" t="e">
        <f>VLOOKUP($A159,Atashe!$B$139:$M$202,7,FALSE)-SUM($D159:M159)</f>
        <v>#REF!</v>
      </c>
      <c r="O159" s="152" t="e">
        <f>VLOOKUP($A159,Atashe!$B$139:$M$202,7,FALSE)-SUM($D159:N159)</f>
        <v>#REF!</v>
      </c>
      <c r="P159" s="150" t="e">
        <f>SUM(D159:O159)</f>
        <v>#REF!</v>
      </c>
      <c r="Q159" s="150" t="e">
        <f>IF(P159&gt;0,P159/C159*100," ")</f>
        <v>#REF!</v>
      </c>
    </row>
    <row r="160" spans="1:17" s="199" customFormat="1" ht="18.75" x14ac:dyDescent="0.3">
      <c r="A160" s="15">
        <v>13143</v>
      </c>
      <c r="B160" s="35" t="s">
        <v>176</v>
      </c>
      <c r="C160" s="66">
        <f>SUMIF(Atashe!$B$142:$B$202,'Spenzimet mujore -Atashe'!A160,Atashe!$D$142:$D$202)</f>
        <v>0</v>
      </c>
      <c r="D160" s="152" t="e">
        <f>VLOOKUP($A160,Atashe!$B$139:$M$202,7,FALSE)</f>
        <v>#REF!</v>
      </c>
      <c r="E160" s="152" t="e">
        <f>VLOOKUP($A160,Atashe!$B$139:$M$202,7,FALSE)-SUM($D160:D160)</f>
        <v>#REF!</v>
      </c>
      <c r="F160" s="152" t="e">
        <f>VLOOKUP($A160,Atashe!$B$139:$M$202,7,FALSE)-SUM($D160:E160)</f>
        <v>#REF!</v>
      </c>
      <c r="G160" s="152" t="e">
        <f>VLOOKUP($A160,Atashe!$B$139:$M$202,7,FALSE)-SUM($D160:F160)</f>
        <v>#REF!</v>
      </c>
      <c r="H160" s="152" t="e">
        <f>VLOOKUP($A160,Atashe!$B$139:$M$202,7,FALSE)-SUM($D160:G160)</f>
        <v>#REF!</v>
      </c>
      <c r="I160" s="152" t="e">
        <f>VLOOKUP($A160,Atashe!$B$139:$M$202,7,FALSE)-SUM($D160:H160)</f>
        <v>#REF!</v>
      </c>
      <c r="J160" s="152" t="e">
        <f>VLOOKUP($A160,Atashe!$B$139:$M$202,7,FALSE)-SUM($D160:I160)</f>
        <v>#REF!</v>
      </c>
      <c r="K160" s="152" t="e">
        <f>VLOOKUP($A160,Atashe!$B$139:$M$202,7,FALSE)-SUM($D160:J160)</f>
        <v>#REF!</v>
      </c>
      <c r="L160" s="152" t="e">
        <f>VLOOKUP($A160,Atashe!$B$139:$M$202,7,FALSE)-SUM($D160:K160)</f>
        <v>#REF!</v>
      </c>
      <c r="M160" s="152" t="e">
        <f>VLOOKUP($A160,Atashe!$B$139:$M$202,7,FALSE)-SUM($D160:L160)</f>
        <v>#REF!</v>
      </c>
      <c r="N160" s="152" t="e">
        <f>VLOOKUP($A160,Atashe!$B$139:$M$202,7,FALSE)-SUM($D160:M160)</f>
        <v>#REF!</v>
      </c>
      <c r="O160" s="152" t="e">
        <f>VLOOKUP($A160,Atashe!$B$139:$M$202,7,FALSE)-SUM($D160:N160)</f>
        <v>#REF!</v>
      </c>
      <c r="P160" s="150" t="e">
        <f>SUM(D160:O160)</f>
        <v>#REF!</v>
      </c>
      <c r="Q160" s="150" t="e">
        <f t="shared" si="96"/>
        <v>#REF!</v>
      </c>
    </row>
    <row r="161" spans="1:17" s="188" customFormat="1" ht="18.75" x14ac:dyDescent="0.3">
      <c r="A161" s="189">
        <v>1330</v>
      </c>
      <c r="B161" s="190" t="s">
        <v>118</v>
      </c>
      <c r="C161" s="191">
        <f t="shared" ref="C161:P161" si="98">SUM(C162:C164)</f>
        <v>0</v>
      </c>
      <c r="D161" s="191" t="e">
        <f t="shared" si="98"/>
        <v>#REF!</v>
      </c>
      <c r="E161" s="191" t="e">
        <f t="shared" si="98"/>
        <v>#REF!</v>
      </c>
      <c r="F161" s="191" t="e">
        <f t="shared" si="98"/>
        <v>#REF!</v>
      </c>
      <c r="G161" s="191" t="e">
        <f t="shared" si="98"/>
        <v>#REF!</v>
      </c>
      <c r="H161" s="191" t="e">
        <f t="shared" si="98"/>
        <v>#REF!</v>
      </c>
      <c r="I161" s="191" t="e">
        <f t="shared" si="98"/>
        <v>#REF!</v>
      </c>
      <c r="J161" s="191" t="e">
        <f t="shared" si="98"/>
        <v>#REF!</v>
      </c>
      <c r="K161" s="191" t="e">
        <f t="shared" si="98"/>
        <v>#REF!</v>
      </c>
      <c r="L161" s="191" t="e">
        <f t="shared" si="98"/>
        <v>#REF!</v>
      </c>
      <c r="M161" s="191" t="e">
        <f t="shared" si="98"/>
        <v>#REF!</v>
      </c>
      <c r="N161" s="191" t="e">
        <f t="shared" si="98"/>
        <v>#REF!</v>
      </c>
      <c r="O161" s="191" t="e">
        <f t="shared" si="98"/>
        <v>#REF!</v>
      </c>
      <c r="P161" s="191" t="e">
        <f t="shared" si="98"/>
        <v>#REF!</v>
      </c>
      <c r="Q161" s="191" t="e">
        <f t="shared" si="96"/>
        <v>#REF!</v>
      </c>
    </row>
    <row r="162" spans="1:17" ht="18.75" x14ac:dyDescent="0.3">
      <c r="A162" s="138">
        <v>13310</v>
      </c>
      <c r="B162" s="23" t="s">
        <v>181</v>
      </c>
      <c r="C162" s="66">
        <f>SUMIF(Atashe!$B$142:$B$202,'Spenzimet mujore -Atashe'!A162,Atashe!$D$142:$D$202)</f>
        <v>0</v>
      </c>
      <c r="D162" s="152" t="e">
        <f>VLOOKUP($A162,Atashe!$B$139:$M$202,7,FALSE)</f>
        <v>#REF!</v>
      </c>
      <c r="E162" s="152" t="e">
        <f>VLOOKUP($A162,Atashe!$B$139:$M$202,7,FALSE)-SUM($D162:D162)</f>
        <v>#REF!</v>
      </c>
      <c r="F162" s="152" t="e">
        <f>VLOOKUP($A162,Atashe!$B$139:$M$202,7,FALSE)-SUM($D162:E162)</f>
        <v>#REF!</v>
      </c>
      <c r="G162" s="152" t="e">
        <f>VLOOKUP($A162,Atashe!$B$139:$M$202,7,FALSE)-SUM($D162:F162)</f>
        <v>#REF!</v>
      </c>
      <c r="H162" s="152" t="e">
        <f>VLOOKUP($A162,Atashe!$B$139:$M$202,7,FALSE)-SUM($D162:G162)</f>
        <v>#REF!</v>
      </c>
      <c r="I162" s="152" t="e">
        <f>VLOOKUP($A162,Atashe!$B$139:$M$202,7,FALSE)-SUM($D162:H162)</f>
        <v>#REF!</v>
      </c>
      <c r="J162" s="152" t="e">
        <f>VLOOKUP($A162,Atashe!$B$139:$M$202,7,FALSE)-SUM($D162:I162)</f>
        <v>#REF!</v>
      </c>
      <c r="K162" s="152" t="e">
        <f>VLOOKUP($A162,Atashe!$B$139:$M$202,7,FALSE)-SUM($D162:J162)</f>
        <v>#REF!</v>
      </c>
      <c r="L162" s="152" t="e">
        <f>VLOOKUP($A162,Atashe!$B$139:$M$202,7,FALSE)-SUM($D162:K162)</f>
        <v>#REF!</v>
      </c>
      <c r="M162" s="152" t="e">
        <f>VLOOKUP($A162,Atashe!$B$139:$M$202,7,FALSE)-SUM($D162:L162)</f>
        <v>#REF!</v>
      </c>
      <c r="N162" s="152" t="e">
        <f>VLOOKUP($A162,Atashe!$B$139:$M$202,7,FALSE)-SUM($D162:M162)</f>
        <v>#REF!</v>
      </c>
      <c r="O162" s="152" t="e">
        <f>VLOOKUP($A162,Atashe!$B$139:$M$202,7,FALSE)-SUM($D162:N162)</f>
        <v>#REF!</v>
      </c>
      <c r="P162" s="150" t="e">
        <f>SUM(D162:O162)</f>
        <v>#REF!</v>
      </c>
      <c r="Q162" s="150" t="e">
        <f t="shared" si="96"/>
        <v>#REF!</v>
      </c>
    </row>
    <row r="163" spans="1:17" s="207" customFormat="1" ht="18.75" x14ac:dyDescent="0.3">
      <c r="A163" s="138">
        <v>13320</v>
      </c>
      <c r="B163" s="23" t="s">
        <v>6</v>
      </c>
      <c r="C163" s="204">
        <f>SUMIF(Atashe!$B$142:$B$202,'Spenzimet mujore -Atashe'!A163,Atashe!$D$142:$D$202)</f>
        <v>0</v>
      </c>
      <c r="D163" s="152" t="e">
        <f>VLOOKUP($A163,Atashe!$B$139:$M$202,7,FALSE)</f>
        <v>#REF!</v>
      </c>
      <c r="E163" s="152" t="e">
        <f>VLOOKUP($A163,Atashe!$B$139:$M$202,7,FALSE)-SUM($D163:D163)</f>
        <v>#REF!</v>
      </c>
      <c r="F163" s="152" t="e">
        <f>VLOOKUP($A163,Atashe!$B$139:$M$202,7,FALSE)-SUM($D163:E163)</f>
        <v>#REF!</v>
      </c>
      <c r="G163" s="152" t="e">
        <f>VLOOKUP($A163,Atashe!$B$139:$M$202,7,FALSE)-SUM($D163:F163)</f>
        <v>#REF!</v>
      </c>
      <c r="H163" s="152" t="e">
        <f>VLOOKUP($A163,Atashe!$B$139:$M$202,7,FALSE)-SUM($D163:G163)</f>
        <v>#REF!</v>
      </c>
      <c r="I163" s="152" t="e">
        <f>VLOOKUP($A163,Atashe!$B$139:$M$202,7,FALSE)-SUM($D163:H163)</f>
        <v>#REF!</v>
      </c>
      <c r="J163" s="152" t="e">
        <f>VLOOKUP($A163,Atashe!$B$139:$M$202,7,FALSE)-SUM($D163:I163)</f>
        <v>#REF!</v>
      </c>
      <c r="K163" s="152" t="e">
        <f>VLOOKUP($A163,Atashe!$B$139:$M$202,7,FALSE)-SUM($D163:J163)</f>
        <v>#REF!</v>
      </c>
      <c r="L163" s="152" t="e">
        <f>VLOOKUP($A163,Atashe!$B$139:$M$202,7,FALSE)-SUM($D163:K163)</f>
        <v>#REF!</v>
      </c>
      <c r="M163" s="152" t="e">
        <f>VLOOKUP($A163,Atashe!$B$139:$M$202,7,FALSE)-SUM($D163:L163)</f>
        <v>#REF!</v>
      </c>
      <c r="N163" s="152" t="e">
        <f>VLOOKUP($A163,Atashe!$B$139:$M$202,7,FALSE)-SUM($D163:M163)</f>
        <v>#REF!</v>
      </c>
      <c r="O163" s="152" t="e">
        <f>VLOOKUP($A163,Atashe!$B$139:$M$202,7,FALSE)-SUM($D163:N163)</f>
        <v>#REF!</v>
      </c>
      <c r="P163" s="150" t="e">
        <f>SUM(D163:O163)</f>
        <v>#REF!</v>
      </c>
      <c r="Q163" s="150" t="e">
        <f>IF(P163&gt;0,P163/C163*100," ")</f>
        <v>#REF!</v>
      </c>
    </row>
    <row r="164" spans="1:17" s="206" customFormat="1" ht="18.75" x14ac:dyDescent="0.3">
      <c r="A164" s="138">
        <v>13330</v>
      </c>
      <c r="B164" s="23" t="s">
        <v>179</v>
      </c>
      <c r="C164" s="204">
        <f>SUMIF(Atashe!$B$142:$B$202,'Spenzimet mujore -Atashe'!A164,Atashe!$D$142:$D$202)</f>
        <v>0</v>
      </c>
      <c r="D164" s="152" t="e">
        <f>VLOOKUP($A164,Atashe!$B$139:$M$202,7,FALSE)</f>
        <v>#REF!</v>
      </c>
      <c r="E164" s="152" t="e">
        <f>VLOOKUP($A164,Atashe!$B$139:$M$202,7,FALSE)-SUM($D164:D164)</f>
        <v>#REF!</v>
      </c>
      <c r="F164" s="152" t="e">
        <f>VLOOKUP($A164,Atashe!$B$139:$M$202,7,FALSE)-SUM($D164:E164)</f>
        <v>#REF!</v>
      </c>
      <c r="G164" s="152" t="e">
        <f>VLOOKUP($A164,Atashe!$B$139:$M$202,7,FALSE)-SUM($D164:F164)</f>
        <v>#REF!</v>
      </c>
      <c r="H164" s="152" t="e">
        <f>VLOOKUP($A164,Atashe!$B$139:$M$202,7,FALSE)-SUM($D164:G164)</f>
        <v>#REF!</v>
      </c>
      <c r="I164" s="152" t="e">
        <f>VLOOKUP($A164,Atashe!$B$139:$M$202,7,FALSE)-SUM($D164:H164)</f>
        <v>#REF!</v>
      </c>
      <c r="J164" s="152" t="e">
        <f>VLOOKUP($A164,Atashe!$B$139:$M$202,7,FALSE)-SUM($D164:I164)</f>
        <v>#REF!</v>
      </c>
      <c r="K164" s="152" t="e">
        <f>VLOOKUP($A164,Atashe!$B$139:$M$202,7,FALSE)-SUM($D164:J164)</f>
        <v>#REF!</v>
      </c>
      <c r="L164" s="152" t="e">
        <f>VLOOKUP($A164,Atashe!$B$139:$M$202,7,FALSE)-SUM($D164:K164)</f>
        <v>#REF!</v>
      </c>
      <c r="M164" s="152" t="e">
        <f>VLOOKUP($A164,Atashe!$B$139:$M$202,7,FALSE)-SUM($D164:L164)</f>
        <v>#REF!</v>
      </c>
      <c r="N164" s="152" t="e">
        <f>VLOOKUP($A164,Atashe!$B$139:$M$202,7,FALSE)-SUM($D164:M164)</f>
        <v>#REF!</v>
      </c>
      <c r="O164" s="152" t="e">
        <f>VLOOKUP($A164,Atashe!$B$139:$M$202,7,FALSE)-SUM($D164:N164)</f>
        <v>#REF!</v>
      </c>
      <c r="P164" s="150" t="e">
        <f>SUM(D164:O164)</f>
        <v>#REF!</v>
      </c>
      <c r="Q164" s="150" t="e">
        <f>IF(P164&gt;0,P164/C164*100," ")</f>
        <v>#REF!</v>
      </c>
    </row>
    <row r="165" spans="1:17" s="188" customFormat="1" ht="18.75" x14ac:dyDescent="0.3">
      <c r="A165" s="189">
        <v>1340</v>
      </c>
      <c r="B165" s="190" t="s">
        <v>119</v>
      </c>
      <c r="C165" s="191">
        <f t="shared" ref="C165:N165" si="99">SUM(C166:C171)</f>
        <v>0</v>
      </c>
      <c r="D165" s="191" t="e">
        <f t="shared" si="99"/>
        <v>#REF!</v>
      </c>
      <c r="E165" s="191" t="e">
        <f t="shared" si="99"/>
        <v>#REF!</v>
      </c>
      <c r="F165" s="191" t="e">
        <f t="shared" si="99"/>
        <v>#REF!</v>
      </c>
      <c r="G165" s="191" t="e">
        <f t="shared" si="99"/>
        <v>#REF!</v>
      </c>
      <c r="H165" s="191" t="e">
        <f t="shared" si="99"/>
        <v>#REF!</v>
      </c>
      <c r="I165" s="191" t="e">
        <f t="shared" si="99"/>
        <v>#REF!</v>
      </c>
      <c r="J165" s="191" t="e">
        <f t="shared" si="99"/>
        <v>#REF!</v>
      </c>
      <c r="K165" s="191" t="e">
        <f t="shared" si="99"/>
        <v>#REF!</v>
      </c>
      <c r="L165" s="191" t="e">
        <f t="shared" si="99"/>
        <v>#REF!</v>
      </c>
      <c r="M165" s="191" t="e">
        <f t="shared" si="99"/>
        <v>#REF!</v>
      </c>
      <c r="N165" s="191" t="e">
        <f t="shared" si="99"/>
        <v>#REF!</v>
      </c>
      <c r="O165" s="191" t="e">
        <f>SUM(O166:O171)</f>
        <v>#REF!</v>
      </c>
      <c r="P165" s="191" t="e">
        <f>SUM(P166:P171)</f>
        <v>#REF!</v>
      </c>
      <c r="Q165" s="191" t="e">
        <f t="shared" si="96"/>
        <v>#REF!</v>
      </c>
    </row>
    <row r="166" spans="1:17" ht="18.75" x14ac:dyDescent="0.3">
      <c r="A166" s="15">
        <v>13410</v>
      </c>
      <c r="B166" s="23" t="s">
        <v>37</v>
      </c>
      <c r="C166" s="66">
        <f>SUMIF(Atashe!$B$142:$B$202,'Spenzimet mujore -Atashe'!A166,Atashe!$D$142:$D$202)</f>
        <v>0</v>
      </c>
      <c r="D166" s="152" t="e">
        <f>VLOOKUP($A166,Atashe!$B$139:$M$202,7,FALSE)</f>
        <v>#REF!</v>
      </c>
      <c r="E166" s="152" t="e">
        <f>VLOOKUP($A166,Atashe!$B$139:$M$202,7,FALSE)-SUM($D166:D166)</f>
        <v>#REF!</v>
      </c>
      <c r="F166" s="152" t="e">
        <f>VLOOKUP($A166,Atashe!$B$139:$M$202,7,FALSE)-SUM($D166:E166)</f>
        <v>#REF!</v>
      </c>
      <c r="G166" s="152" t="e">
        <f>VLOOKUP($A166,Atashe!$B$139:$M$202,7,FALSE)-SUM($D166:F166)</f>
        <v>#REF!</v>
      </c>
      <c r="H166" s="152" t="e">
        <f>VLOOKUP($A166,Atashe!$B$139:$M$202,7,FALSE)-SUM($D166:G166)</f>
        <v>#REF!</v>
      </c>
      <c r="I166" s="152" t="e">
        <f>VLOOKUP($A166,Atashe!$B$139:$M$202,7,FALSE)-SUM($D166:H166)</f>
        <v>#REF!</v>
      </c>
      <c r="J166" s="152" t="e">
        <f>VLOOKUP($A166,Atashe!$B$139:$M$202,7,FALSE)-SUM($D166:I166)</f>
        <v>#REF!</v>
      </c>
      <c r="K166" s="152" t="e">
        <f>VLOOKUP($A166,Atashe!$B$139:$M$202,7,FALSE)-SUM($D166:J166)</f>
        <v>#REF!</v>
      </c>
      <c r="L166" s="152" t="e">
        <f>VLOOKUP($A166,Atashe!$B$139:$M$202,7,FALSE)-SUM($D166:K166)</f>
        <v>#REF!</v>
      </c>
      <c r="M166" s="152" t="e">
        <f>VLOOKUP($A166,Atashe!$B$139:$M$202,7,FALSE)-SUM($D166:L166)</f>
        <v>#REF!</v>
      </c>
      <c r="N166" s="152" t="e">
        <f>VLOOKUP($A166,Atashe!$B$139:$M$202,7,FALSE)-SUM($D166:M166)</f>
        <v>#REF!</v>
      </c>
      <c r="O166" s="152" t="e">
        <f>VLOOKUP($A166,Atashe!$B$139:$M$202,7,FALSE)-SUM($D166:N166)</f>
        <v>#REF!</v>
      </c>
      <c r="P166" s="150" t="e">
        <f t="shared" ref="P166:P171" si="100">SUM(D166:O166)</f>
        <v>#REF!</v>
      </c>
      <c r="Q166" s="150" t="e">
        <f t="shared" si="96"/>
        <v>#REF!</v>
      </c>
    </row>
    <row r="167" spans="1:17" ht="18.75" x14ac:dyDescent="0.3">
      <c r="A167" s="15">
        <v>13430</v>
      </c>
      <c r="B167" s="23" t="s">
        <v>38</v>
      </c>
      <c r="C167" s="66">
        <f>SUMIF(Atashe!$B$142:$B$202,'Spenzimet mujore -Atashe'!A167,Atashe!$D$142:$D$202)</f>
        <v>0</v>
      </c>
      <c r="D167" s="152" t="e">
        <f>VLOOKUP($A167,Atashe!$B$139:$M$202,7,FALSE)</f>
        <v>#REF!</v>
      </c>
      <c r="E167" s="152" t="e">
        <f>VLOOKUP($A167,Atashe!$B$139:$M$202,7,FALSE)-SUM($D167:D167)</f>
        <v>#REF!</v>
      </c>
      <c r="F167" s="152" t="e">
        <f>VLOOKUP($A167,Atashe!$B$139:$M$202,7,FALSE)-SUM($D167:E167)</f>
        <v>#REF!</v>
      </c>
      <c r="G167" s="152" t="e">
        <f>VLOOKUP($A167,Atashe!$B$139:$M$202,7,FALSE)-SUM($D167:F167)</f>
        <v>#REF!</v>
      </c>
      <c r="H167" s="152" t="e">
        <f>VLOOKUP($A167,Atashe!$B$139:$M$202,7,FALSE)-SUM($D167:G167)</f>
        <v>#REF!</v>
      </c>
      <c r="I167" s="152" t="e">
        <f>VLOOKUP($A167,Atashe!$B$139:$M$202,7,FALSE)-SUM($D167:H167)</f>
        <v>#REF!</v>
      </c>
      <c r="J167" s="152" t="e">
        <f>VLOOKUP($A167,Atashe!$B$139:$M$202,7,FALSE)-SUM($D167:I167)</f>
        <v>#REF!</v>
      </c>
      <c r="K167" s="152" t="e">
        <f>VLOOKUP($A167,Atashe!$B$139:$M$202,7,FALSE)-SUM($D167:J167)</f>
        <v>#REF!</v>
      </c>
      <c r="L167" s="152" t="e">
        <f>VLOOKUP($A167,Atashe!$B$139:$M$202,7,FALSE)-SUM($D167:K167)</f>
        <v>#REF!</v>
      </c>
      <c r="M167" s="152" t="e">
        <f>VLOOKUP($A167,Atashe!$B$139:$M$202,7,FALSE)-SUM($D167:L167)</f>
        <v>#REF!</v>
      </c>
      <c r="N167" s="152" t="e">
        <f>VLOOKUP($A167,Atashe!$B$139:$M$202,7,FALSE)-SUM($D167:M167)</f>
        <v>#REF!</v>
      </c>
      <c r="O167" s="152" t="e">
        <f>VLOOKUP($A167,Atashe!$B$139:$M$202,7,FALSE)-SUM($D167:N167)</f>
        <v>#REF!</v>
      </c>
      <c r="P167" s="150" t="e">
        <f t="shared" si="100"/>
        <v>#REF!</v>
      </c>
      <c r="Q167" s="150" t="e">
        <f t="shared" si="96"/>
        <v>#REF!</v>
      </c>
    </row>
    <row r="168" spans="1:17" s="209" customFormat="1" ht="18.75" x14ac:dyDescent="0.3">
      <c r="A168" s="15">
        <v>13450</v>
      </c>
      <c r="B168" s="23" t="s">
        <v>183</v>
      </c>
      <c r="C168" s="204">
        <f>SUMIF(Atashe!$B$142:$B$202,'Spenzimet mujore -Atashe'!A168,Atashe!$D$142:$D$202)</f>
        <v>0</v>
      </c>
      <c r="D168" s="152" t="e">
        <f>VLOOKUP($A168,Atashe!$B$139:$M$202,7,FALSE)</f>
        <v>#REF!</v>
      </c>
      <c r="E168" s="152" t="e">
        <f>VLOOKUP($A168,Atashe!$B$139:$M$202,7,FALSE)-SUM($D168:D168)</f>
        <v>#REF!</v>
      </c>
      <c r="F168" s="152" t="e">
        <f>VLOOKUP($A168,Atashe!$B$139:$M$202,7,FALSE)-SUM($D168:E168)</f>
        <v>#REF!</v>
      </c>
      <c r="G168" s="152" t="e">
        <f>VLOOKUP($A168,Atashe!$B$139:$M$202,7,FALSE)-SUM($D168:F168)</f>
        <v>#REF!</v>
      </c>
      <c r="H168" s="152" t="e">
        <f>VLOOKUP($A168,Atashe!$B$139:$M$202,7,FALSE)-SUM($D168:G168)</f>
        <v>#REF!</v>
      </c>
      <c r="I168" s="152" t="e">
        <f>VLOOKUP($A168,Atashe!$B$139:$M$202,7,FALSE)-SUM($D168:H168)</f>
        <v>#REF!</v>
      </c>
      <c r="J168" s="152" t="e">
        <f>VLOOKUP($A168,Atashe!$B$139:$M$202,7,FALSE)-SUM($D168:I168)</f>
        <v>#REF!</v>
      </c>
      <c r="K168" s="152" t="e">
        <f>VLOOKUP($A168,Atashe!$B$139:$M$202,7,FALSE)-SUM($D168:J168)</f>
        <v>#REF!</v>
      </c>
      <c r="L168" s="152" t="e">
        <f>VLOOKUP($A168,Atashe!$B$139:$M$202,7,FALSE)-SUM($D168:K168)</f>
        <v>#REF!</v>
      </c>
      <c r="M168" s="152" t="e">
        <f>VLOOKUP($A168,Atashe!$B$139:$M$202,7,FALSE)-SUM($D168:L168)</f>
        <v>#REF!</v>
      </c>
      <c r="N168" s="152" t="e">
        <f>VLOOKUP($A168,Atashe!$B$139:$M$202,7,FALSE)-SUM($D168:M168)</f>
        <v>#REF!</v>
      </c>
      <c r="O168" s="152" t="e">
        <f>VLOOKUP($A168,Atashe!$B$139:$M$202,7,FALSE)-SUM($D168:N168)</f>
        <v>#REF!</v>
      </c>
      <c r="P168" s="150" t="e">
        <f>SUM(D168:O168)</f>
        <v>#REF!</v>
      </c>
      <c r="Q168" s="150" t="e">
        <f>IF(P168&gt;0,P168/C168*100," ")</f>
        <v>#REF!</v>
      </c>
    </row>
    <row r="169" spans="1:17" s="206" customFormat="1" ht="18.75" x14ac:dyDescent="0.3">
      <c r="A169" s="15">
        <v>13460</v>
      </c>
      <c r="B169" s="23" t="s">
        <v>178</v>
      </c>
      <c r="C169" s="204">
        <f>SUMIF(Atashe!$B$142:$B$202,'Spenzimet mujore -Atashe'!A169,Atashe!$D$142:$D$202)</f>
        <v>0</v>
      </c>
      <c r="D169" s="152" t="e">
        <f>VLOOKUP($A169,Atashe!$B$139:$M$202,7,FALSE)</f>
        <v>#REF!</v>
      </c>
      <c r="E169" s="152" t="e">
        <f>VLOOKUP($A169,Atashe!$B$139:$M$202,7,FALSE)-SUM($D169:D169)</f>
        <v>#REF!</v>
      </c>
      <c r="F169" s="152" t="e">
        <f>VLOOKUP($A169,Atashe!$B$139:$M$202,7,FALSE)-SUM($D169:E169)</f>
        <v>#REF!</v>
      </c>
      <c r="G169" s="152" t="e">
        <f>VLOOKUP($A169,Atashe!$B$139:$M$202,7,FALSE)-SUM($D169:F169)</f>
        <v>#REF!</v>
      </c>
      <c r="H169" s="152" t="e">
        <f>VLOOKUP($A169,Atashe!$B$139:$M$202,7,FALSE)-SUM($D169:G169)</f>
        <v>#REF!</v>
      </c>
      <c r="I169" s="152" t="e">
        <f>VLOOKUP($A169,Atashe!$B$139:$M$202,7,FALSE)-SUM($D169:H169)</f>
        <v>#REF!</v>
      </c>
      <c r="J169" s="152" t="e">
        <f>VLOOKUP($A169,Atashe!$B$139:$M$202,7,FALSE)-SUM($D169:I169)</f>
        <v>#REF!</v>
      </c>
      <c r="K169" s="152" t="e">
        <f>VLOOKUP($A169,Atashe!$B$139:$M$202,7,FALSE)-SUM($D169:J169)</f>
        <v>#REF!</v>
      </c>
      <c r="L169" s="152" t="e">
        <f>VLOOKUP($A169,Atashe!$B$139:$M$202,7,FALSE)-SUM($D169:K169)</f>
        <v>#REF!</v>
      </c>
      <c r="M169" s="152" t="e">
        <f>VLOOKUP($A169,Atashe!$B$139:$M$202,7,FALSE)-SUM($D169:L169)</f>
        <v>#REF!</v>
      </c>
      <c r="N169" s="152" t="e">
        <f>VLOOKUP($A169,Atashe!$B$139:$M$202,7,FALSE)-SUM($D169:M169)</f>
        <v>#REF!</v>
      </c>
      <c r="O169" s="152" t="e">
        <f>VLOOKUP($A169,Atashe!$B$139:$M$202,7,FALSE)-SUM($D169:N169)</f>
        <v>#REF!</v>
      </c>
      <c r="P169" s="150" t="e">
        <f t="shared" si="100"/>
        <v>#REF!</v>
      </c>
      <c r="Q169" s="150" t="e">
        <f>IF(P169&gt;0,P169/C169*100," ")</f>
        <v>#REF!</v>
      </c>
    </row>
    <row r="170" spans="1:17" ht="18.75" x14ac:dyDescent="0.3">
      <c r="A170" s="15">
        <v>13470</v>
      </c>
      <c r="B170" s="23" t="s">
        <v>137</v>
      </c>
      <c r="C170" s="204">
        <f>SUMIF(Atashe!$B$142:$B$202,'Spenzimet mujore -Atashe'!A170,Atashe!$D$142:$D$202)</f>
        <v>0</v>
      </c>
      <c r="D170" s="152" t="e">
        <f>VLOOKUP($A170,Atashe!$B$139:$M$202,7,FALSE)</f>
        <v>#REF!</v>
      </c>
      <c r="E170" s="152" t="e">
        <f>VLOOKUP($A170,Atashe!$B$139:$M$202,7,FALSE)-SUM($D170:D170)</f>
        <v>#REF!</v>
      </c>
      <c r="F170" s="152" t="e">
        <f>VLOOKUP($A170,Atashe!$B$139:$M$202,7,FALSE)-SUM($D170:E170)</f>
        <v>#REF!</v>
      </c>
      <c r="G170" s="152" t="e">
        <f>VLOOKUP($A170,Atashe!$B$139:$M$202,7,FALSE)-SUM($D170:F170)</f>
        <v>#REF!</v>
      </c>
      <c r="H170" s="152" t="e">
        <f>VLOOKUP($A170,Atashe!$B$139:$M$202,7,FALSE)-SUM($D170:G170)</f>
        <v>#REF!</v>
      </c>
      <c r="I170" s="152" t="e">
        <f>VLOOKUP($A170,Atashe!$B$139:$M$202,7,FALSE)-SUM($D170:H170)</f>
        <v>#REF!</v>
      </c>
      <c r="J170" s="152" t="e">
        <f>VLOOKUP($A170,Atashe!$B$139:$M$202,7,FALSE)-SUM($D170:I170)</f>
        <v>#REF!</v>
      </c>
      <c r="K170" s="152" t="e">
        <f>VLOOKUP($A170,Atashe!$B$139:$M$202,7,FALSE)-SUM($D170:J170)</f>
        <v>#REF!</v>
      </c>
      <c r="L170" s="152" t="e">
        <f>VLOOKUP($A170,Atashe!$B$139:$M$202,7,FALSE)-SUM($D170:K170)</f>
        <v>#REF!</v>
      </c>
      <c r="M170" s="152" t="e">
        <f>VLOOKUP($A170,Atashe!$B$139:$M$202,7,FALSE)-SUM($D170:L170)</f>
        <v>#REF!</v>
      </c>
      <c r="N170" s="152" t="e">
        <f>VLOOKUP($A170,Atashe!$B$139:$M$202,7,FALSE)-SUM($D170:M170)</f>
        <v>#REF!</v>
      </c>
      <c r="O170" s="152" t="e">
        <f>VLOOKUP($A170,Atashe!$B$139:$M$202,7,FALSE)-SUM($D170:N170)</f>
        <v>#REF!</v>
      </c>
      <c r="P170" s="150" t="e">
        <f t="shared" si="100"/>
        <v>#REF!</v>
      </c>
      <c r="Q170" s="150" t="e">
        <f t="shared" si="96"/>
        <v>#REF!</v>
      </c>
    </row>
    <row r="171" spans="1:17" ht="18.75" x14ac:dyDescent="0.3">
      <c r="A171" s="15">
        <v>13480</v>
      </c>
      <c r="B171" s="23" t="s">
        <v>39</v>
      </c>
      <c r="C171" s="204">
        <f>SUMIF(Atashe!$B$142:$B$202,'Spenzimet mujore -Atashe'!A171,Atashe!$D$142:$D$202)</f>
        <v>0</v>
      </c>
      <c r="D171" s="152" t="e">
        <f>VLOOKUP($A171,Atashe!$B$139:$M$202,7,FALSE)</f>
        <v>#REF!</v>
      </c>
      <c r="E171" s="152" t="e">
        <f>VLOOKUP($A171,Atashe!$B$139:$M$202,7,FALSE)-SUM($D171:D171)</f>
        <v>#REF!</v>
      </c>
      <c r="F171" s="152" t="e">
        <f>VLOOKUP($A171,Atashe!$B$139:$M$202,7,FALSE)-SUM($D171:E171)</f>
        <v>#REF!</v>
      </c>
      <c r="G171" s="152" t="e">
        <f>VLOOKUP($A171,Atashe!$B$139:$M$202,7,FALSE)-SUM($D171:F171)</f>
        <v>#REF!</v>
      </c>
      <c r="H171" s="152" t="e">
        <f>VLOOKUP($A171,Atashe!$B$139:$M$202,7,FALSE)-SUM($D171:G171)</f>
        <v>#REF!</v>
      </c>
      <c r="I171" s="152" t="e">
        <f>VLOOKUP($A171,Atashe!$B$139:$M$202,7,FALSE)-SUM($D171:H171)</f>
        <v>#REF!</v>
      </c>
      <c r="J171" s="152" t="e">
        <f>VLOOKUP($A171,Atashe!$B$139:$M$202,7,FALSE)-SUM($D171:I171)</f>
        <v>#REF!</v>
      </c>
      <c r="K171" s="152" t="e">
        <f>VLOOKUP($A171,Atashe!$B$139:$M$202,7,FALSE)-SUM($D171:J171)</f>
        <v>#REF!</v>
      </c>
      <c r="L171" s="152" t="e">
        <f>VLOOKUP($A171,Atashe!$B$139:$M$202,7,FALSE)-SUM($D171:K171)</f>
        <v>#REF!</v>
      </c>
      <c r="M171" s="152" t="e">
        <f>VLOOKUP($A171,Atashe!$B$139:$M$202,7,FALSE)-SUM($D171:L171)</f>
        <v>#REF!</v>
      </c>
      <c r="N171" s="152" t="e">
        <f>VLOOKUP($A171,Atashe!$B$139:$M$202,7,FALSE)-SUM($D171:M171)</f>
        <v>#REF!</v>
      </c>
      <c r="O171" s="152" t="e">
        <f>VLOOKUP($A171,Atashe!$B$139:$M$202,7,FALSE)-SUM($D171:N171)</f>
        <v>#REF!</v>
      </c>
      <c r="P171" s="150" t="e">
        <f t="shared" si="100"/>
        <v>#REF!</v>
      </c>
      <c r="Q171" s="150" t="e">
        <f t="shared" si="96"/>
        <v>#REF!</v>
      </c>
    </row>
    <row r="172" spans="1:17" s="188" customFormat="1" ht="18.75" x14ac:dyDescent="0.3">
      <c r="A172" s="189">
        <v>1350</v>
      </c>
      <c r="B172" s="190" t="s">
        <v>120</v>
      </c>
      <c r="C172" s="191">
        <f t="shared" ref="C172:P172" si="101">SUM(C173:C177)</f>
        <v>0</v>
      </c>
      <c r="D172" s="191" t="e">
        <f t="shared" si="101"/>
        <v>#REF!</v>
      </c>
      <c r="E172" s="191" t="e">
        <f t="shared" si="101"/>
        <v>#REF!</v>
      </c>
      <c r="F172" s="191" t="e">
        <f t="shared" si="101"/>
        <v>#REF!</v>
      </c>
      <c r="G172" s="191" t="e">
        <f t="shared" si="101"/>
        <v>#REF!</v>
      </c>
      <c r="H172" s="191" t="e">
        <f t="shared" si="101"/>
        <v>#REF!</v>
      </c>
      <c r="I172" s="191" t="e">
        <f t="shared" si="101"/>
        <v>#REF!</v>
      </c>
      <c r="J172" s="191" t="e">
        <f t="shared" si="101"/>
        <v>#REF!</v>
      </c>
      <c r="K172" s="191" t="e">
        <f t="shared" si="101"/>
        <v>#REF!</v>
      </c>
      <c r="L172" s="191" t="e">
        <f t="shared" si="101"/>
        <v>#REF!</v>
      </c>
      <c r="M172" s="191" t="e">
        <f t="shared" si="101"/>
        <v>#REF!</v>
      </c>
      <c r="N172" s="191" t="e">
        <f t="shared" si="101"/>
        <v>#REF!</v>
      </c>
      <c r="O172" s="191" t="e">
        <f t="shared" si="101"/>
        <v>#REF!</v>
      </c>
      <c r="P172" s="191" t="e">
        <f t="shared" si="101"/>
        <v>#REF!</v>
      </c>
      <c r="Q172" s="191" t="e">
        <f t="shared" si="96"/>
        <v>#REF!</v>
      </c>
    </row>
    <row r="173" spans="1:17" ht="18.75" x14ac:dyDescent="0.3">
      <c r="A173" s="15">
        <v>13501</v>
      </c>
      <c r="B173" s="24" t="s">
        <v>180</v>
      </c>
      <c r="C173" s="66">
        <f>SUMIF(Atashe!$B$142:$B$202,'Spenzimet mujore -Atashe'!A173,Atashe!$D$142:$D$202)</f>
        <v>0</v>
      </c>
      <c r="D173" s="152" t="e">
        <f>VLOOKUP($A173,Atashe!$B$139:$M$202,7,FALSE)</f>
        <v>#REF!</v>
      </c>
      <c r="E173" s="152" t="e">
        <f>VLOOKUP($A173,Atashe!$B$139:$M$202,7,FALSE)-SUM($D173:D173)</f>
        <v>#REF!</v>
      </c>
      <c r="F173" s="152" t="e">
        <f>VLOOKUP($A173,Atashe!$B$139:$M$202,7,FALSE)-SUM($D173:E173)</f>
        <v>#REF!</v>
      </c>
      <c r="G173" s="152" t="e">
        <f>VLOOKUP($A173,Atashe!$B$139:$M$202,7,FALSE)-SUM($D173:F173)</f>
        <v>#REF!</v>
      </c>
      <c r="H173" s="152" t="e">
        <f>VLOOKUP($A173,Atashe!$B$139:$M$202,7,FALSE)-SUM($D173:G173)</f>
        <v>#REF!</v>
      </c>
      <c r="I173" s="152" t="e">
        <f>VLOOKUP($A173,Atashe!$B$139:$M$202,7,FALSE)-SUM($D173:H173)</f>
        <v>#REF!</v>
      </c>
      <c r="J173" s="152" t="e">
        <f>VLOOKUP($A173,Atashe!$B$139:$M$202,7,FALSE)-SUM($D173:I173)</f>
        <v>#REF!</v>
      </c>
      <c r="K173" s="152" t="e">
        <f>VLOOKUP($A173,Atashe!$B$139:$M$202,7,FALSE)-SUM($D173:J173)</f>
        <v>#REF!</v>
      </c>
      <c r="L173" s="152" t="e">
        <f>VLOOKUP($A173,Atashe!$B$139:$M$202,7,FALSE)-SUM($D173:K173)</f>
        <v>#REF!</v>
      </c>
      <c r="M173" s="152" t="e">
        <f>VLOOKUP($A173,Atashe!$B$139:$M$202,7,FALSE)-SUM($D173:L173)</f>
        <v>#REF!</v>
      </c>
      <c r="N173" s="152" t="e">
        <f>VLOOKUP($A173,Atashe!$B$139:$M$202,7,FALSE)-SUM($D173:M173)</f>
        <v>#REF!</v>
      </c>
      <c r="O173" s="152" t="e">
        <f>VLOOKUP($A173,Atashe!$B$139:$M$202,7,FALSE)-SUM($D173:N173)</f>
        <v>#REF!</v>
      </c>
      <c r="P173" s="150" t="e">
        <f>SUM(D173:O173)</f>
        <v>#REF!</v>
      </c>
      <c r="Q173" s="150" t="e">
        <f t="shared" si="96"/>
        <v>#REF!</v>
      </c>
    </row>
    <row r="174" spans="1:17" s="206" customFormat="1" ht="18.75" x14ac:dyDescent="0.3">
      <c r="A174" s="15">
        <v>13503</v>
      </c>
      <c r="B174" s="24" t="s">
        <v>2</v>
      </c>
      <c r="C174" s="204">
        <f>SUMIF(Atashe!$B$142:$B$202,'Spenzimet mujore -Atashe'!A174,Atashe!$D$142:$D$202)</f>
        <v>0</v>
      </c>
      <c r="D174" s="152" t="e">
        <f>VLOOKUP($A174,Atashe!$B$139:$M$202,7,FALSE)</f>
        <v>#REF!</v>
      </c>
      <c r="E174" s="152" t="e">
        <f>VLOOKUP($A174,Atashe!$B$139:$M$202,7,FALSE)-SUM($D174:D174)</f>
        <v>#REF!</v>
      </c>
      <c r="F174" s="152" t="e">
        <f>VLOOKUP($A174,Atashe!$B$139:$M$202,7,FALSE)-SUM($D174:E174)</f>
        <v>#REF!</v>
      </c>
      <c r="G174" s="152" t="e">
        <f>VLOOKUP($A174,Atashe!$B$139:$M$202,7,FALSE)-SUM($D174:F174)</f>
        <v>#REF!</v>
      </c>
      <c r="H174" s="152" t="e">
        <f>VLOOKUP($A174,Atashe!$B$139:$M$202,7,FALSE)-SUM($D174:G174)</f>
        <v>#REF!</v>
      </c>
      <c r="I174" s="152" t="e">
        <f>VLOOKUP($A174,Atashe!$B$139:$M$202,7,FALSE)-SUM($D174:H174)</f>
        <v>#REF!</v>
      </c>
      <c r="J174" s="152" t="e">
        <f>VLOOKUP($A174,Atashe!$B$139:$M$202,7,FALSE)-SUM($D174:I174)</f>
        <v>#REF!</v>
      </c>
      <c r="K174" s="152" t="e">
        <f>VLOOKUP($A174,Atashe!$B$139:$M$202,7,FALSE)-SUM($D174:J174)</f>
        <v>#REF!</v>
      </c>
      <c r="L174" s="152" t="e">
        <f>VLOOKUP($A174,Atashe!$B$139:$M$202,7,FALSE)-SUM($D174:K174)</f>
        <v>#REF!</v>
      </c>
      <c r="M174" s="152" t="e">
        <f>VLOOKUP($A174,Atashe!$B$139:$M$202,7,FALSE)-SUM($D174:L174)</f>
        <v>#REF!</v>
      </c>
      <c r="N174" s="152" t="e">
        <f>VLOOKUP($A174,Atashe!$B$139:$M$202,7,FALSE)-SUM($D174:M174)</f>
        <v>#REF!</v>
      </c>
      <c r="O174" s="152" t="e">
        <f>VLOOKUP($A174,Atashe!$B$139:$M$202,7,FALSE)-SUM($D174:N174)</f>
        <v>#REF!</v>
      </c>
      <c r="P174" s="150" t="e">
        <f>SUM(D174:O174)</f>
        <v>#REF!</v>
      </c>
      <c r="Q174" s="150" t="e">
        <f>IF(P174&gt;0,P174/C174*100," ")</f>
        <v>#REF!</v>
      </c>
    </row>
    <row r="175" spans="1:17" s="206" customFormat="1" ht="18.75" x14ac:dyDescent="0.3">
      <c r="A175" s="15">
        <v>13504</v>
      </c>
      <c r="B175" s="24" t="s">
        <v>175</v>
      </c>
      <c r="C175" s="204">
        <f>SUMIF(Atashe!$B$142:$B$202,'Spenzimet mujore -Atashe'!A175,Atashe!$D$142:$D$202)</f>
        <v>0</v>
      </c>
      <c r="D175" s="152" t="e">
        <f>VLOOKUP($A175,Atashe!$B$139:$M$202,7,FALSE)</f>
        <v>#REF!</v>
      </c>
      <c r="E175" s="152" t="e">
        <f>VLOOKUP($A175,Atashe!$B$139:$M$202,7,FALSE)-SUM($D175:D175)</f>
        <v>#REF!</v>
      </c>
      <c r="F175" s="152" t="e">
        <f>VLOOKUP($A175,Atashe!$B$139:$M$202,7,FALSE)-SUM($D175:E175)</f>
        <v>#REF!</v>
      </c>
      <c r="G175" s="152" t="e">
        <f>VLOOKUP($A175,Atashe!$B$139:$M$202,7,FALSE)-SUM($D175:F175)</f>
        <v>#REF!</v>
      </c>
      <c r="H175" s="152" t="e">
        <f>VLOOKUP($A175,Atashe!$B$139:$M$202,7,FALSE)-SUM($D175:G175)</f>
        <v>#REF!</v>
      </c>
      <c r="I175" s="152" t="e">
        <f>VLOOKUP($A175,Atashe!$B$139:$M$202,7,FALSE)-SUM($D175:H175)</f>
        <v>#REF!</v>
      </c>
      <c r="J175" s="152" t="e">
        <f>VLOOKUP($A175,Atashe!$B$139:$M$202,7,FALSE)-SUM($D175:I175)</f>
        <v>#REF!</v>
      </c>
      <c r="K175" s="152" t="e">
        <f>VLOOKUP($A175,Atashe!$B$139:$M$202,7,FALSE)-SUM($D175:J175)</f>
        <v>#REF!</v>
      </c>
      <c r="L175" s="152" t="e">
        <f>VLOOKUP($A175,Atashe!$B$139:$M$202,7,FALSE)-SUM($D175:K175)</f>
        <v>#REF!</v>
      </c>
      <c r="M175" s="152" t="e">
        <f>VLOOKUP($A175,Atashe!$B$139:$M$202,7,FALSE)-SUM($D175:L175)</f>
        <v>#REF!</v>
      </c>
      <c r="N175" s="152" t="e">
        <f>VLOOKUP($A175,Atashe!$B$139:$M$202,7,FALSE)-SUM($D175:M175)</f>
        <v>#REF!</v>
      </c>
      <c r="O175" s="152" t="e">
        <f>VLOOKUP($A175,Atashe!$B$139:$M$202,7,FALSE)-SUM($D175:N175)</f>
        <v>#REF!</v>
      </c>
      <c r="P175" s="150" t="e">
        <f>SUM(D175:O175)</f>
        <v>#REF!</v>
      </c>
      <c r="Q175" s="150" t="e">
        <f>IF(P175&gt;0,P175/C175*100," ")</f>
        <v>#REF!</v>
      </c>
    </row>
    <row r="176" spans="1:17" s="209" customFormat="1" ht="18.75" x14ac:dyDescent="0.3">
      <c r="A176" s="15">
        <v>13505</v>
      </c>
      <c r="B176" s="24" t="s">
        <v>184</v>
      </c>
      <c r="C176" s="204">
        <f>SUMIF(Atashe!$B$142:$B$202,'Spenzimet mujore -Atashe'!A176,Atashe!$D$142:$D$202)</f>
        <v>0</v>
      </c>
      <c r="D176" s="152" t="e">
        <f>VLOOKUP($A176,Atashe!$B$139:$M$202,7,FALSE)</f>
        <v>#REF!</v>
      </c>
      <c r="E176" s="152" t="e">
        <f>VLOOKUP($A176,Atashe!$B$139:$M$202,7,FALSE)-SUM($D176:D176)</f>
        <v>#REF!</v>
      </c>
      <c r="F176" s="152" t="e">
        <f>VLOOKUP($A176,Atashe!$B$139:$M$202,7,FALSE)-SUM($D176:E176)</f>
        <v>#REF!</v>
      </c>
      <c r="G176" s="152" t="e">
        <f>VLOOKUP($A176,Atashe!$B$139:$M$202,7,FALSE)-SUM($D176:F176)</f>
        <v>#REF!</v>
      </c>
      <c r="H176" s="152" t="e">
        <f>VLOOKUP($A176,Atashe!$B$139:$M$202,7,FALSE)-SUM($D176:G176)</f>
        <v>#REF!</v>
      </c>
      <c r="I176" s="152" t="e">
        <f>VLOOKUP($A176,Atashe!$B$139:$M$202,7,FALSE)-SUM($D176:H176)</f>
        <v>#REF!</v>
      </c>
      <c r="J176" s="152" t="e">
        <f>VLOOKUP($A176,Atashe!$B$139:$M$202,7,FALSE)-SUM($D176:I176)</f>
        <v>#REF!</v>
      </c>
      <c r="K176" s="152" t="e">
        <f>VLOOKUP($A176,Atashe!$B$139:$M$202,7,FALSE)-SUM($D176:J176)</f>
        <v>#REF!</v>
      </c>
      <c r="L176" s="152" t="e">
        <f>VLOOKUP($A176,Atashe!$B$139:$M$202,7,FALSE)-SUM($D176:K176)</f>
        <v>#REF!</v>
      </c>
      <c r="M176" s="152" t="e">
        <f>VLOOKUP($A176,Atashe!$B$139:$M$202,7,FALSE)-SUM($D176:L176)</f>
        <v>#REF!</v>
      </c>
      <c r="N176" s="152" t="e">
        <f>VLOOKUP($A176,Atashe!$B$139:$M$202,7,FALSE)-SUM($D176:M176)</f>
        <v>#REF!</v>
      </c>
      <c r="O176" s="152" t="e">
        <f>VLOOKUP($A176,Atashe!$B$139:$M$202,7,FALSE)-SUM($D176:N176)</f>
        <v>#REF!</v>
      </c>
      <c r="P176" s="150" t="e">
        <f>SUM(D176:O176)</f>
        <v>#REF!</v>
      </c>
      <c r="Q176" s="150" t="e">
        <f>IF(P176&gt;0,P176/C176*100," ")</f>
        <v>#REF!</v>
      </c>
    </row>
    <row r="177" spans="1:17" s="206" customFormat="1" ht="18.75" x14ac:dyDescent="0.3">
      <c r="A177" s="15">
        <v>13509</v>
      </c>
      <c r="B177" s="24" t="s">
        <v>138</v>
      </c>
      <c r="C177" s="204">
        <f>SUMIF(Atashe!$B$142:$B$202,'Spenzimet mujore -Atashe'!A177,Atashe!$D$142:$D$202)</f>
        <v>0</v>
      </c>
      <c r="D177" s="152" t="e">
        <f>VLOOKUP($A177,Atashe!$B$139:$M$202,7,FALSE)</f>
        <v>#REF!</v>
      </c>
      <c r="E177" s="152" t="e">
        <f>VLOOKUP($A177,Atashe!$B$139:$M$202,7,FALSE)-SUM($D177:D177)</f>
        <v>#REF!</v>
      </c>
      <c r="F177" s="152" t="e">
        <f>VLOOKUP($A177,Atashe!$B$139:$M$202,7,FALSE)-SUM($D177:E177)</f>
        <v>#REF!</v>
      </c>
      <c r="G177" s="152" t="e">
        <f>VLOOKUP($A177,Atashe!$B$139:$M$202,7,FALSE)-SUM($D177:F177)</f>
        <v>#REF!</v>
      </c>
      <c r="H177" s="152" t="e">
        <f>VLOOKUP($A177,Atashe!$B$139:$M$202,7,FALSE)-SUM($D177:G177)</f>
        <v>#REF!</v>
      </c>
      <c r="I177" s="152" t="e">
        <f>VLOOKUP($A177,Atashe!$B$139:$M$202,7,FALSE)-SUM($D177:H177)</f>
        <v>#REF!</v>
      </c>
      <c r="J177" s="152" t="e">
        <f>VLOOKUP($A177,Atashe!$B$139:$M$202,7,FALSE)-SUM($D177:I177)</f>
        <v>#REF!</v>
      </c>
      <c r="K177" s="152" t="e">
        <f>VLOOKUP($A177,Atashe!$B$139:$M$202,7,FALSE)-SUM($D177:J177)</f>
        <v>#REF!</v>
      </c>
      <c r="L177" s="152" t="e">
        <f>VLOOKUP($A177,Atashe!$B$139:$M$202,7,FALSE)-SUM($D177:K177)</f>
        <v>#REF!</v>
      </c>
      <c r="M177" s="152" t="e">
        <f>VLOOKUP($A177,Atashe!$B$139:$M$202,7,FALSE)-SUM($D177:L177)</f>
        <v>#REF!</v>
      </c>
      <c r="N177" s="152" t="e">
        <f>VLOOKUP($A177,Atashe!$B$139:$M$202,7,FALSE)-SUM($D177:M177)</f>
        <v>#REF!</v>
      </c>
      <c r="O177" s="152" t="e">
        <f>VLOOKUP($A177,Atashe!$B$139:$M$202,7,FALSE)-SUM($D177:N177)</f>
        <v>#REF!</v>
      </c>
      <c r="P177" s="150" t="e">
        <f>SUM(D177:O177)</f>
        <v>#REF!</v>
      </c>
      <c r="Q177" s="150" t="e">
        <f>IF(P177&gt;0,P177/C177*100," ")</f>
        <v>#REF!</v>
      </c>
    </row>
    <row r="178" spans="1:17" s="188" customFormat="1" ht="18.75" x14ac:dyDescent="0.3">
      <c r="A178" s="189">
        <v>1360</v>
      </c>
      <c r="B178" s="190" t="s">
        <v>121</v>
      </c>
      <c r="C178" s="191">
        <f t="shared" ref="C178:N178" si="102">SUM(C179:C183)</f>
        <v>0</v>
      </c>
      <c r="D178" s="191" t="e">
        <f t="shared" si="102"/>
        <v>#REF!</v>
      </c>
      <c r="E178" s="191" t="e">
        <f t="shared" si="102"/>
        <v>#REF!</v>
      </c>
      <c r="F178" s="191" t="e">
        <f t="shared" si="102"/>
        <v>#REF!</v>
      </c>
      <c r="G178" s="191" t="e">
        <f t="shared" si="102"/>
        <v>#REF!</v>
      </c>
      <c r="H178" s="191" t="e">
        <f t="shared" si="102"/>
        <v>#REF!</v>
      </c>
      <c r="I178" s="191" t="e">
        <f t="shared" si="102"/>
        <v>#REF!</v>
      </c>
      <c r="J178" s="191" t="e">
        <f t="shared" si="102"/>
        <v>#REF!</v>
      </c>
      <c r="K178" s="191" t="e">
        <f t="shared" si="102"/>
        <v>#REF!</v>
      </c>
      <c r="L178" s="191" t="e">
        <f t="shared" si="102"/>
        <v>#REF!</v>
      </c>
      <c r="M178" s="191" t="e">
        <f t="shared" si="102"/>
        <v>#REF!</v>
      </c>
      <c r="N178" s="191" t="e">
        <f t="shared" si="102"/>
        <v>#REF!</v>
      </c>
      <c r="O178" s="191" t="e">
        <f>SUM(O179:O183)</f>
        <v>#REF!</v>
      </c>
      <c r="P178" s="191" t="e">
        <f>SUM(P179:P183)</f>
        <v>#REF!</v>
      </c>
      <c r="Q178" s="191" t="e">
        <f t="shared" si="96"/>
        <v>#REF!</v>
      </c>
    </row>
    <row r="179" spans="1:17" ht="18.75" x14ac:dyDescent="0.3">
      <c r="A179" s="15">
        <v>13610</v>
      </c>
      <c r="B179" s="24" t="s">
        <v>7</v>
      </c>
      <c r="C179" s="66">
        <f>SUMIF(Atashe!$B$142:$B$202,'Spenzimet mujore -Atashe'!A179,Atashe!$D$142:$D$202)</f>
        <v>0</v>
      </c>
      <c r="D179" s="152" t="e">
        <f>VLOOKUP($A179,Atashe!$B$139:$M$202,7,FALSE)</f>
        <v>#REF!</v>
      </c>
      <c r="E179" s="152" t="e">
        <f>VLOOKUP($A179,Atashe!$B$139:$M$202,7,FALSE)-SUM($D179:D179)</f>
        <v>#REF!</v>
      </c>
      <c r="F179" s="152" t="e">
        <f>VLOOKUP($A179,Atashe!$B$139:$M$202,7,FALSE)-SUM($D179:E179)</f>
        <v>#REF!</v>
      </c>
      <c r="G179" s="152" t="e">
        <f>VLOOKUP($A179,Atashe!$B$139:$M$202,7,FALSE)-SUM($D179:F179)</f>
        <v>#REF!</v>
      </c>
      <c r="H179" s="152" t="e">
        <f>VLOOKUP($A179,Atashe!$B$139:$M$202,7,FALSE)-SUM($D179:G179)</f>
        <v>#REF!</v>
      </c>
      <c r="I179" s="152" t="e">
        <f>VLOOKUP($A179,Atashe!$B$139:$M$202,7,FALSE)-SUM($D179:H179)</f>
        <v>#REF!</v>
      </c>
      <c r="J179" s="152" t="e">
        <f>VLOOKUP($A179,Atashe!$B$139:$M$202,7,FALSE)-SUM($D179:I179)</f>
        <v>#REF!</v>
      </c>
      <c r="K179" s="152" t="e">
        <f>VLOOKUP($A179,Atashe!$B$139:$M$202,7,FALSE)-SUM($D179:J179)</f>
        <v>#REF!</v>
      </c>
      <c r="L179" s="152" t="e">
        <f>VLOOKUP($A179,Atashe!$B$139:$M$202,7,FALSE)-SUM($D179:K179)</f>
        <v>#REF!</v>
      </c>
      <c r="M179" s="152" t="e">
        <f>VLOOKUP($A179,Atashe!$B$139:$M$202,7,FALSE)-SUM($D179:L179)</f>
        <v>#REF!</v>
      </c>
      <c r="N179" s="152" t="e">
        <f>VLOOKUP($A179,Atashe!$B$139:$M$202,7,FALSE)-SUM($D179:M179)</f>
        <v>#REF!</v>
      </c>
      <c r="O179" s="152" t="e">
        <f>VLOOKUP($A179,Atashe!$B$139:$M$202,7,FALSE)-SUM($D179:N179)</f>
        <v>#REF!</v>
      </c>
      <c r="P179" s="150" t="e">
        <f>SUM(D179:O179)</f>
        <v>#REF!</v>
      </c>
      <c r="Q179" s="150" t="e">
        <f t="shared" si="96"/>
        <v>#REF!</v>
      </c>
    </row>
    <row r="180" spans="1:17" s="206" customFormat="1" ht="18.75" x14ac:dyDescent="0.3">
      <c r="A180" s="15">
        <v>13620</v>
      </c>
      <c r="B180" s="24" t="s">
        <v>177</v>
      </c>
      <c r="C180" s="204">
        <f>SUMIF(Atashe!$B$142:$B$202,'Spenzimet mujore -Atashe'!A180,Atashe!$D$142:$D$202)</f>
        <v>0</v>
      </c>
      <c r="D180" s="152" t="e">
        <f>VLOOKUP($A180,Atashe!$B$139:$M$202,7,FALSE)</f>
        <v>#REF!</v>
      </c>
      <c r="E180" s="152" t="e">
        <f>VLOOKUP($A180,Atashe!$B$139:$M$202,7,FALSE)-SUM($D180:D180)</f>
        <v>#REF!</v>
      </c>
      <c r="F180" s="152" t="e">
        <f>VLOOKUP($A180,Atashe!$B$139:$M$202,7,FALSE)-SUM($D180:E180)</f>
        <v>#REF!</v>
      </c>
      <c r="G180" s="152" t="e">
        <f>VLOOKUP($A180,Atashe!$B$139:$M$202,7,FALSE)-SUM($D180:F180)</f>
        <v>#REF!</v>
      </c>
      <c r="H180" s="152" t="e">
        <f>VLOOKUP($A180,Atashe!$B$139:$M$202,7,FALSE)-SUM($D180:G180)</f>
        <v>#REF!</v>
      </c>
      <c r="I180" s="152" t="e">
        <f>VLOOKUP($A180,Atashe!$B$139:$M$202,7,FALSE)-SUM($D180:H180)</f>
        <v>#REF!</v>
      </c>
      <c r="J180" s="152" t="e">
        <f>VLOOKUP($A180,Atashe!$B$139:$M$202,7,FALSE)-SUM($D180:I180)</f>
        <v>#REF!</v>
      </c>
      <c r="K180" s="152" t="e">
        <f>VLOOKUP($A180,Atashe!$B$139:$M$202,7,FALSE)-SUM($D180:J180)</f>
        <v>#REF!</v>
      </c>
      <c r="L180" s="152" t="e">
        <f>VLOOKUP($A180,Atashe!$B$139:$M$202,7,FALSE)-SUM($D180:K180)</f>
        <v>#REF!</v>
      </c>
      <c r="M180" s="152" t="e">
        <f>VLOOKUP($A180,Atashe!$B$139:$M$202,7,FALSE)-SUM($D180:L180)</f>
        <v>#REF!</v>
      </c>
      <c r="N180" s="152" t="e">
        <f>VLOOKUP($A180,Atashe!$B$139:$M$202,7,FALSE)-SUM($D180:M180)</f>
        <v>#REF!</v>
      </c>
      <c r="O180" s="152" t="e">
        <f>VLOOKUP($A180,Atashe!$B$139:$M$202,7,FALSE)-SUM($D180:N180)</f>
        <v>#REF!</v>
      </c>
      <c r="P180" s="150" t="e">
        <f>SUM(D180:O180)</f>
        <v>#REF!</v>
      </c>
      <c r="Q180" s="150" t="e">
        <f>IF(P180&gt;0,P180/C180*100," ")</f>
        <v>#REF!</v>
      </c>
    </row>
    <row r="181" spans="1:17" s="206" customFormat="1" ht="18.75" x14ac:dyDescent="0.3">
      <c r="A181" s="15">
        <v>13640</v>
      </c>
      <c r="B181" s="24" t="s">
        <v>19</v>
      </c>
      <c r="C181" s="204">
        <f>SUMIF(Atashe!$B$142:$B$202,'Spenzimet mujore -Atashe'!A181,Atashe!$D$142:$D$202)</f>
        <v>0</v>
      </c>
      <c r="D181" s="152" t="e">
        <f>VLOOKUP($A181,Atashe!$B$139:$M$202,7,FALSE)</f>
        <v>#REF!</v>
      </c>
      <c r="E181" s="152" t="e">
        <f>VLOOKUP($A181,Atashe!$B$139:$M$202,7,FALSE)-SUM($D181:D181)</f>
        <v>#REF!</v>
      </c>
      <c r="F181" s="152" t="e">
        <f>VLOOKUP($A181,Atashe!$B$139:$M$202,7,FALSE)-SUM($D181:E181)</f>
        <v>#REF!</v>
      </c>
      <c r="G181" s="152" t="e">
        <f>VLOOKUP($A181,Atashe!$B$139:$M$202,7,FALSE)-SUM($D181:F181)</f>
        <v>#REF!</v>
      </c>
      <c r="H181" s="152" t="e">
        <f>VLOOKUP($A181,Atashe!$B$139:$M$202,7,FALSE)-SUM($D181:G181)</f>
        <v>#REF!</v>
      </c>
      <c r="I181" s="152" t="e">
        <f>VLOOKUP($A181,Atashe!$B$139:$M$202,7,FALSE)-SUM($D181:H181)</f>
        <v>#REF!</v>
      </c>
      <c r="J181" s="152" t="e">
        <f>VLOOKUP($A181,Atashe!$B$139:$M$202,7,FALSE)-SUM($D181:I181)</f>
        <v>#REF!</v>
      </c>
      <c r="K181" s="152" t="e">
        <f>VLOOKUP($A181,Atashe!$B$139:$M$202,7,FALSE)-SUM($D181:J181)</f>
        <v>#REF!</v>
      </c>
      <c r="L181" s="152" t="e">
        <f>VLOOKUP($A181,Atashe!$B$139:$M$202,7,FALSE)-SUM($D181:K181)</f>
        <v>#REF!</v>
      </c>
      <c r="M181" s="152" t="e">
        <f>VLOOKUP($A181,Atashe!$B$139:$M$202,7,FALSE)-SUM($D181:L181)</f>
        <v>#REF!</v>
      </c>
      <c r="N181" s="152" t="e">
        <f>VLOOKUP($A181,Atashe!$B$139:$M$202,7,FALSE)-SUM($D181:M181)</f>
        <v>#REF!</v>
      </c>
      <c r="O181" s="152" t="e">
        <f>VLOOKUP($A181,Atashe!$B$139:$M$202,7,FALSE)-SUM($D181:N181)</f>
        <v>#REF!</v>
      </c>
      <c r="P181" s="150" t="e">
        <f>SUM(D181:O181)</f>
        <v>#REF!</v>
      </c>
      <c r="Q181" s="150" t="e">
        <f>IF(P181&gt;0,P181/C181*100," ")</f>
        <v>#REF!</v>
      </c>
    </row>
    <row r="182" spans="1:17" s="229" customFormat="1" ht="18.75" x14ac:dyDescent="0.3">
      <c r="A182" s="15">
        <v>13650</v>
      </c>
      <c r="B182" s="24" t="s">
        <v>28</v>
      </c>
      <c r="C182" s="204">
        <f>SUMIF(Atashe!$B$142:$B$202,'Spenzimet mujore -Atashe'!A182,Atashe!$D$142:$D$202)</f>
        <v>0</v>
      </c>
      <c r="D182" s="152" t="e">
        <f>VLOOKUP($A182,Atashe!$B$139:$M$202,7,FALSE)</f>
        <v>#REF!</v>
      </c>
      <c r="E182" s="152" t="e">
        <f>VLOOKUP($A182,Atashe!$B$139:$M$202,7,FALSE)-SUM($D182:D182)</f>
        <v>#REF!</v>
      </c>
      <c r="F182" s="152" t="e">
        <f>VLOOKUP($A182,Atashe!$B$139:$M$202,7,FALSE)-SUM($D182:E182)</f>
        <v>#REF!</v>
      </c>
      <c r="G182" s="152" t="e">
        <f>VLOOKUP($A182,Atashe!$B$139:$M$202,7,FALSE)-SUM($D182:F182)</f>
        <v>#REF!</v>
      </c>
      <c r="H182" s="152" t="e">
        <f>VLOOKUP($A182,Atashe!$B$139:$M$202,7,FALSE)-SUM($D182:G182)</f>
        <v>#REF!</v>
      </c>
      <c r="I182" s="152" t="e">
        <f>VLOOKUP($A182,Atashe!$B$139:$M$202,7,FALSE)-SUM($D182:H182)</f>
        <v>#REF!</v>
      </c>
      <c r="J182" s="152" t="e">
        <f>VLOOKUP($A182,Atashe!$B$139:$M$202,7,FALSE)-SUM($D182:I182)</f>
        <v>#REF!</v>
      </c>
      <c r="K182" s="152" t="e">
        <f>VLOOKUP($A182,Atashe!$B$139:$M$202,7,FALSE)-SUM($D182:J182)</f>
        <v>#REF!</v>
      </c>
      <c r="L182" s="152" t="e">
        <f>VLOOKUP($A182,Atashe!$B$139:$M$202,7,FALSE)-SUM($D182:K182)</f>
        <v>#REF!</v>
      </c>
      <c r="M182" s="152" t="e">
        <f>VLOOKUP($A182,Atashe!$B$139:$M$202,7,FALSE)-SUM($D182:L182)</f>
        <v>#REF!</v>
      </c>
      <c r="N182" s="152" t="e">
        <f>VLOOKUP($A182,Atashe!$B$139:$M$202,7,FALSE)-SUM($D182:M182)</f>
        <v>#REF!</v>
      </c>
      <c r="O182" s="152" t="e">
        <f>VLOOKUP($A182,Atashe!$B$139:$M$202,7,FALSE)-SUM($D182:N182)</f>
        <v>#REF!</v>
      </c>
      <c r="P182" s="150" t="e">
        <f>SUM(D182:O182)</f>
        <v>#REF!</v>
      </c>
      <c r="Q182" s="150" t="e">
        <f>IF(P182&gt;0,P182/C182*100," ")</f>
        <v>#REF!</v>
      </c>
    </row>
    <row r="183" spans="1:17" ht="18.75" x14ac:dyDescent="0.3">
      <c r="A183" s="15">
        <v>13660</v>
      </c>
      <c r="B183" s="24" t="s">
        <v>16</v>
      </c>
      <c r="C183" s="66">
        <f>SUMIF(Atashe!$B$142:$B$202,'Spenzimet mujore -Atashe'!A183,Atashe!$D$142:$D$202)</f>
        <v>0</v>
      </c>
      <c r="D183" s="152" t="e">
        <f>VLOOKUP($A183,Atashe!$B$139:$M$202,7,FALSE)</f>
        <v>#REF!</v>
      </c>
      <c r="E183" s="152" t="e">
        <f>VLOOKUP($A183,Atashe!$B$139:$M$202,7,FALSE)-SUM($D183:D183)</f>
        <v>#REF!</v>
      </c>
      <c r="F183" s="152" t="e">
        <f>VLOOKUP($A183,Atashe!$B$139:$M$202,7,FALSE)-SUM($D183:E183)</f>
        <v>#REF!</v>
      </c>
      <c r="G183" s="152" t="e">
        <f>VLOOKUP($A183,Atashe!$B$139:$M$202,7,FALSE)-SUM($D183:F183)</f>
        <v>#REF!</v>
      </c>
      <c r="H183" s="152" t="e">
        <f>VLOOKUP($A183,Atashe!$B$139:$M$202,7,FALSE)-SUM($D183:G183)</f>
        <v>#REF!</v>
      </c>
      <c r="I183" s="152" t="e">
        <f>VLOOKUP($A183,Atashe!$B$139:$M$202,7,FALSE)-SUM($D183:H183)</f>
        <v>#REF!</v>
      </c>
      <c r="J183" s="152" t="e">
        <f>VLOOKUP($A183,Atashe!$B$139:$M$202,7,FALSE)-SUM($D183:I183)</f>
        <v>#REF!</v>
      </c>
      <c r="K183" s="152" t="e">
        <f>VLOOKUP($A183,Atashe!$B$139:$M$202,7,FALSE)-SUM($D183:J183)</f>
        <v>#REF!</v>
      </c>
      <c r="L183" s="152" t="e">
        <f>VLOOKUP($A183,Atashe!$B$139:$M$202,7,FALSE)-SUM($D183:K183)</f>
        <v>#REF!</v>
      </c>
      <c r="M183" s="152" t="e">
        <f>VLOOKUP($A183,Atashe!$B$139:$M$202,7,FALSE)-SUM($D183:L183)</f>
        <v>#REF!</v>
      </c>
      <c r="N183" s="152" t="e">
        <f>VLOOKUP($A183,Atashe!$B$139:$M$202,7,FALSE)-SUM($D183:M183)</f>
        <v>#REF!</v>
      </c>
      <c r="O183" s="152" t="e">
        <f>VLOOKUP($A183,Atashe!$B$139:$M$202,7,FALSE)-SUM($D183:N183)</f>
        <v>#REF!</v>
      </c>
      <c r="P183" s="150" t="e">
        <f>SUM(D183:O183)</f>
        <v>#REF!</v>
      </c>
      <c r="Q183" s="150" t="e">
        <f t="shared" si="96"/>
        <v>#REF!</v>
      </c>
    </row>
    <row r="184" spans="1:17" s="188" customFormat="1" ht="18.75" x14ac:dyDescent="0.3">
      <c r="A184" s="189">
        <v>1370</v>
      </c>
      <c r="B184" s="190" t="s">
        <v>122</v>
      </c>
      <c r="C184" s="191">
        <f t="shared" ref="C184:N184" si="103">SUM(C185:C186)</f>
        <v>0</v>
      </c>
      <c r="D184" s="191" t="e">
        <f t="shared" si="103"/>
        <v>#REF!</v>
      </c>
      <c r="E184" s="191" t="e">
        <f t="shared" si="103"/>
        <v>#REF!</v>
      </c>
      <c r="F184" s="191" t="e">
        <f t="shared" si="103"/>
        <v>#REF!</v>
      </c>
      <c r="G184" s="191" t="e">
        <f t="shared" si="103"/>
        <v>#REF!</v>
      </c>
      <c r="H184" s="191" t="e">
        <f t="shared" si="103"/>
        <v>#REF!</v>
      </c>
      <c r="I184" s="191" t="e">
        <f t="shared" si="103"/>
        <v>#REF!</v>
      </c>
      <c r="J184" s="191" t="e">
        <f t="shared" si="103"/>
        <v>#REF!</v>
      </c>
      <c r="K184" s="191" t="e">
        <f t="shared" si="103"/>
        <v>#REF!</v>
      </c>
      <c r="L184" s="191" t="e">
        <f t="shared" si="103"/>
        <v>#REF!</v>
      </c>
      <c r="M184" s="191" t="e">
        <f t="shared" si="103"/>
        <v>#REF!</v>
      </c>
      <c r="N184" s="191" t="e">
        <f t="shared" si="103"/>
        <v>#REF!</v>
      </c>
      <c r="O184" s="191" t="e">
        <f>SUM(O185:O186)</f>
        <v>#REF!</v>
      </c>
      <c r="P184" s="191" t="e">
        <f>SUM(P185:P186)</f>
        <v>#REF!</v>
      </c>
      <c r="Q184" s="191" t="e">
        <f t="shared" si="96"/>
        <v>#REF!</v>
      </c>
    </row>
    <row r="185" spans="1:17" ht="18.75" x14ac:dyDescent="0.3">
      <c r="A185" s="15">
        <v>13780</v>
      </c>
      <c r="B185" s="24" t="s">
        <v>0</v>
      </c>
      <c r="C185" s="66">
        <f>SUMIF(Atashe!$B$142:$B$202,'Spenzimet mujore -Atashe'!A185,Atashe!$D$142:$D$202)</f>
        <v>0</v>
      </c>
      <c r="D185" s="152" t="e">
        <f>VLOOKUP($A185,Atashe!$B$139:$M$202,7,FALSE)</f>
        <v>#REF!</v>
      </c>
      <c r="E185" s="152" t="e">
        <f>VLOOKUP($A185,Atashe!$B$139:$M$202,7,FALSE)-SUM($D185:D185)</f>
        <v>#REF!</v>
      </c>
      <c r="F185" s="152" t="e">
        <f>VLOOKUP($A185,Atashe!$B$139:$M$202,7,FALSE)-SUM($D185:E185)</f>
        <v>#REF!</v>
      </c>
      <c r="G185" s="152" t="e">
        <f>VLOOKUP($A185,Atashe!$B$139:$M$202,7,FALSE)-SUM($D185:F185)</f>
        <v>#REF!</v>
      </c>
      <c r="H185" s="152" t="e">
        <f>VLOOKUP($A185,Atashe!$B$139:$M$202,7,FALSE)-SUM($D185:G185)</f>
        <v>#REF!</v>
      </c>
      <c r="I185" s="152" t="e">
        <f>VLOOKUP($A185,Atashe!$B$139:$M$202,7,FALSE)-SUM($D185:H185)</f>
        <v>#REF!</v>
      </c>
      <c r="J185" s="152" t="e">
        <f>VLOOKUP($A185,Atashe!$B$139:$M$202,7,FALSE)-SUM($D185:I185)</f>
        <v>#REF!</v>
      </c>
      <c r="K185" s="152" t="e">
        <f>VLOOKUP($A185,Atashe!$B$139:$M$202,7,FALSE)-SUM($D185:J185)</f>
        <v>#REF!</v>
      </c>
      <c r="L185" s="152" t="e">
        <f>VLOOKUP($A185,Atashe!$B$139:$M$202,7,FALSE)-SUM($D185:K185)</f>
        <v>#REF!</v>
      </c>
      <c r="M185" s="152" t="e">
        <f>VLOOKUP($A185,Atashe!$B$139:$M$202,7,FALSE)-SUM($D185:L185)</f>
        <v>#REF!</v>
      </c>
      <c r="N185" s="152" t="e">
        <f>VLOOKUP($A185,Atashe!$B$139:$M$202,7,FALSE)-SUM($D185:M185)</f>
        <v>#REF!</v>
      </c>
      <c r="O185" s="152" t="e">
        <f>VLOOKUP($A185,Atashe!$B$139:$M$202,7,FALSE)-SUM($D185:N185)</f>
        <v>#REF!</v>
      </c>
      <c r="P185" s="150" t="e">
        <f>SUM(D185:O185)</f>
        <v>#REF!</v>
      </c>
      <c r="Q185" s="150" t="e">
        <f t="shared" si="96"/>
        <v>#REF!</v>
      </c>
    </row>
    <row r="186" spans="1:17" s="195" customFormat="1" ht="18.75" x14ac:dyDescent="0.3">
      <c r="A186" s="15">
        <v>13790</v>
      </c>
      <c r="B186" s="24" t="s">
        <v>32</v>
      </c>
      <c r="C186" s="66">
        <f>SUMIF(Atashe!$B$142:$B$202,'Spenzimet mujore -Atashe'!A186,Atashe!$D$142:$D$202)</f>
        <v>0</v>
      </c>
      <c r="D186" s="152" t="e">
        <f>VLOOKUP($A186,Atashe!$B$139:$M$202,7,FALSE)</f>
        <v>#REF!</v>
      </c>
      <c r="E186" s="152" t="e">
        <f>VLOOKUP($A186,Atashe!$B$139:$M$202,7,FALSE)-SUM($D186:D186)</f>
        <v>#REF!</v>
      </c>
      <c r="F186" s="152" t="e">
        <f>VLOOKUP($A186,Atashe!$B$139:$M$202,7,FALSE)-SUM($D186:E186)</f>
        <v>#REF!</v>
      </c>
      <c r="G186" s="152" t="e">
        <f>VLOOKUP($A186,Atashe!$B$139:$M$202,7,FALSE)-SUM($D186:F186)</f>
        <v>#REF!</v>
      </c>
      <c r="H186" s="152" t="e">
        <f>VLOOKUP($A186,Atashe!$B$139:$M$202,7,FALSE)-SUM($D186:G186)</f>
        <v>#REF!</v>
      </c>
      <c r="I186" s="152" t="e">
        <f>VLOOKUP($A186,Atashe!$B$139:$M$202,7,FALSE)-SUM($D186:H186)</f>
        <v>#REF!</v>
      </c>
      <c r="J186" s="152" t="e">
        <f>VLOOKUP($A186,Atashe!$B$139:$M$202,7,FALSE)-SUM($D186:I186)</f>
        <v>#REF!</v>
      </c>
      <c r="K186" s="152" t="e">
        <f>VLOOKUP($A186,Atashe!$B$139:$M$202,7,FALSE)-SUM($D186:J186)</f>
        <v>#REF!</v>
      </c>
      <c r="L186" s="152" t="e">
        <f>VLOOKUP($A186,Atashe!$B$139:$M$202,7,FALSE)-SUM($D186:K186)</f>
        <v>#REF!</v>
      </c>
      <c r="M186" s="152" t="e">
        <f>VLOOKUP($A186,Atashe!$B$139:$M$202,7,FALSE)-SUM($D186:L186)</f>
        <v>#REF!</v>
      </c>
      <c r="N186" s="152" t="e">
        <f>VLOOKUP($A186,Atashe!$B$139:$M$202,7,FALSE)-SUM($D186:M186)</f>
        <v>#REF!</v>
      </c>
      <c r="O186" s="152" t="e">
        <f>VLOOKUP($A186,Atashe!$B$139:$M$202,7,FALSE)-SUM($D186:N186)</f>
        <v>#REF!</v>
      </c>
      <c r="P186" s="150" t="e">
        <f>SUM(D186:O186)</f>
        <v>#REF!</v>
      </c>
      <c r="Q186" s="150" t="e">
        <f t="shared" si="96"/>
        <v>#REF!</v>
      </c>
    </row>
    <row r="187" spans="1:17" s="188" customFormat="1" ht="18.75" x14ac:dyDescent="0.3">
      <c r="A187" s="189">
        <v>1380</v>
      </c>
      <c r="B187" s="190" t="s">
        <v>123</v>
      </c>
      <c r="C187" s="191">
        <f t="shared" ref="C187:P187" si="104">SUM(C188:C188)</f>
        <v>0</v>
      </c>
      <c r="D187" s="191" t="e">
        <f t="shared" si="104"/>
        <v>#REF!</v>
      </c>
      <c r="E187" s="191" t="e">
        <f t="shared" si="104"/>
        <v>#REF!</v>
      </c>
      <c r="F187" s="191" t="e">
        <f t="shared" si="104"/>
        <v>#REF!</v>
      </c>
      <c r="G187" s="191" t="e">
        <f t="shared" si="104"/>
        <v>#REF!</v>
      </c>
      <c r="H187" s="191" t="e">
        <f t="shared" si="104"/>
        <v>#REF!</v>
      </c>
      <c r="I187" s="191" t="e">
        <f t="shared" si="104"/>
        <v>#REF!</v>
      </c>
      <c r="J187" s="191" t="e">
        <f t="shared" si="104"/>
        <v>#REF!</v>
      </c>
      <c r="K187" s="191" t="e">
        <f t="shared" si="104"/>
        <v>#REF!</v>
      </c>
      <c r="L187" s="191" t="e">
        <f t="shared" si="104"/>
        <v>#REF!</v>
      </c>
      <c r="M187" s="191" t="e">
        <f t="shared" si="104"/>
        <v>#REF!</v>
      </c>
      <c r="N187" s="191" t="e">
        <f t="shared" si="104"/>
        <v>#REF!</v>
      </c>
      <c r="O187" s="191" t="e">
        <f t="shared" si="104"/>
        <v>#REF!</v>
      </c>
      <c r="P187" s="191" t="e">
        <f t="shared" si="104"/>
        <v>#REF!</v>
      </c>
      <c r="Q187" s="191" t="e">
        <f t="shared" si="96"/>
        <v>#REF!</v>
      </c>
    </row>
    <row r="188" spans="1:17" ht="18.75" x14ac:dyDescent="0.3">
      <c r="A188" s="15">
        <v>13851</v>
      </c>
      <c r="B188" s="24" t="s">
        <v>83</v>
      </c>
      <c r="C188" s="66">
        <f>SUMIF(Atashe!$B$142:$B$202,'Spenzimet mujore -Atashe'!A188,Atashe!$D$142:$D$202)</f>
        <v>0</v>
      </c>
      <c r="D188" s="152" t="e">
        <f>VLOOKUP($A188,Atashe!$B$139:$M$202,7,FALSE)</f>
        <v>#REF!</v>
      </c>
      <c r="E188" s="152" t="e">
        <f>VLOOKUP($A188,Atashe!$B$139:$M$202,7,FALSE)-SUM($D188:D188)</f>
        <v>#REF!</v>
      </c>
      <c r="F188" s="152" t="e">
        <f>VLOOKUP($A188,Atashe!$B$139:$M$202,7,FALSE)-SUM($D188:E188)</f>
        <v>#REF!</v>
      </c>
      <c r="G188" s="152" t="e">
        <f>VLOOKUP($A188,Atashe!$B$139:$M$202,7,FALSE)-SUM($D188:F188)</f>
        <v>#REF!</v>
      </c>
      <c r="H188" s="152" t="e">
        <f>VLOOKUP($A188,Atashe!$B$139:$M$202,7,FALSE)-SUM($D188:G188)</f>
        <v>#REF!</v>
      </c>
      <c r="I188" s="152" t="e">
        <f>VLOOKUP($A188,Atashe!$B$139:$M$202,7,FALSE)-SUM($D188:H188)</f>
        <v>#REF!</v>
      </c>
      <c r="J188" s="152" t="e">
        <f>VLOOKUP($A188,Atashe!$B$139:$M$202,7,FALSE)-SUM($D188:I188)</f>
        <v>#REF!</v>
      </c>
      <c r="K188" s="152" t="e">
        <f>VLOOKUP($A188,Atashe!$B$139:$M$202,7,FALSE)-SUM($D188:J188)</f>
        <v>#REF!</v>
      </c>
      <c r="L188" s="152" t="e">
        <f>VLOOKUP($A188,Atashe!$B$139:$M$202,7,FALSE)-SUM($D188:K188)</f>
        <v>#REF!</v>
      </c>
      <c r="M188" s="152" t="e">
        <f>VLOOKUP($A188,Atashe!$B$139:$M$202,7,FALSE)-SUM($D188:L188)</f>
        <v>#REF!</v>
      </c>
      <c r="N188" s="152" t="e">
        <f>VLOOKUP($A188,Atashe!$B$139:$M$202,7,FALSE)-SUM($D188:M188)</f>
        <v>#REF!</v>
      </c>
      <c r="O188" s="152" t="e">
        <f>VLOOKUP($A188,Atashe!$B$139:$M$202,7,FALSE)-SUM($D188:N188)</f>
        <v>#REF!</v>
      </c>
      <c r="P188" s="150" t="e">
        <f>SUM(D188:O188)</f>
        <v>#REF!</v>
      </c>
      <c r="Q188" s="150" t="e">
        <f t="shared" si="96"/>
        <v>#REF!</v>
      </c>
    </row>
    <row r="189" spans="1:17" s="195" customFormat="1" ht="18.75" x14ac:dyDescent="0.3">
      <c r="A189" s="189">
        <v>1390</v>
      </c>
      <c r="B189" s="190" t="s">
        <v>127</v>
      </c>
      <c r="C189" s="191">
        <f t="shared" ref="C189:P189" si="105">SUM(C190:C190)</f>
        <v>0</v>
      </c>
      <c r="D189" s="191" t="e">
        <f t="shared" si="105"/>
        <v>#REF!</v>
      </c>
      <c r="E189" s="191" t="e">
        <f t="shared" si="105"/>
        <v>#REF!</v>
      </c>
      <c r="F189" s="191" t="e">
        <f t="shared" si="105"/>
        <v>#REF!</v>
      </c>
      <c r="G189" s="191" t="e">
        <f t="shared" si="105"/>
        <v>#REF!</v>
      </c>
      <c r="H189" s="191" t="e">
        <f t="shared" si="105"/>
        <v>#REF!</v>
      </c>
      <c r="I189" s="191" t="e">
        <f t="shared" si="105"/>
        <v>#REF!</v>
      </c>
      <c r="J189" s="191" t="e">
        <f t="shared" si="105"/>
        <v>#REF!</v>
      </c>
      <c r="K189" s="191" t="e">
        <f t="shared" si="105"/>
        <v>#REF!</v>
      </c>
      <c r="L189" s="191" t="e">
        <f t="shared" si="105"/>
        <v>#REF!</v>
      </c>
      <c r="M189" s="191" t="e">
        <f t="shared" si="105"/>
        <v>#REF!</v>
      </c>
      <c r="N189" s="191" t="e">
        <f t="shared" si="105"/>
        <v>#REF!</v>
      </c>
      <c r="O189" s="191" t="e">
        <f t="shared" si="105"/>
        <v>#REF!</v>
      </c>
      <c r="P189" s="191" t="e">
        <f t="shared" si="105"/>
        <v>#REF!</v>
      </c>
      <c r="Q189" s="191" t="e">
        <f t="shared" si="96"/>
        <v>#REF!</v>
      </c>
    </row>
    <row r="190" spans="1:17" s="195" customFormat="1" ht="18.75" x14ac:dyDescent="0.3">
      <c r="A190" s="15">
        <v>13918</v>
      </c>
      <c r="B190" s="24" t="s">
        <v>128</v>
      </c>
      <c r="C190" s="66">
        <f>SUMIF(Atashe!$B$142:$B$202,'Spenzimet mujore -Atashe'!A190,Atashe!$D$142:$D$202)</f>
        <v>0</v>
      </c>
      <c r="D190" s="152" t="e">
        <f>VLOOKUP($A190,Atashe!$B$139:$M$202,7,FALSE)</f>
        <v>#REF!</v>
      </c>
      <c r="E190" s="152" t="e">
        <f>VLOOKUP($A190,Atashe!$B$139:$M$202,7,FALSE)-SUM($D190:D190)</f>
        <v>#REF!</v>
      </c>
      <c r="F190" s="152" t="e">
        <f>VLOOKUP($A190,Atashe!$B$139:$M$202,7,FALSE)-SUM($D190:E190)</f>
        <v>#REF!</v>
      </c>
      <c r="G190" s="152" t="e">
        <f>VLOOKUP($A190,Atashe!$B$139:$M$202,7,FALSE)-SUM($D190:F190)</f>
        <v>#REF!</v>
      </c>
      <c r="H190" s="152" t="e">
        <f>VLOOKUP($A190,Atashe!$B$139:$M$202,7,FALSE)-SUM($D190:G190)</f>
        <v>#REF!</v>
      </c>
      <c r="I190" s="152" t="e">
        <f>VLOOKUP($A190,Atashe!$B$139:$M$202,7,FALSE)-SUM($D190:H190)</f>
        <v>#REF!</v>
      </c>
      <c r="J190" s="152" t="e">
        <f>VLOOKUP($A190,Atashe!$B$139:$M$202,7,FALSE)-SUM($D190:I190)</f>
        <v>#REF!</v>
      </c>
      <c r="K190" s="152" t="e">
        <f>VLOOKUP($A190,Atashe!$B$139:$M$202,7,FALSE)-SUM($D190:J190)</f>
        <v>#REF!</v>
      </c>
      <c r="L190" s="152" t="e">
        <f>VLOOKUP($A190,Atashe!$B$139:$M$202,7,FALSE)-SUM($D190:K190)</f>
        <v>#REF!</v>
      </c>
      <c r="M190" s="152" t="e">
        <f>VLOOKUP($A190,Atashe!$B$139:$M$202,7,FALSE)-SUM($D190:L190)</f>
        <v>#REF!</v>
      </c>
      <c r="N190" s="152" t="e">
        <f>VLOOKUP($A190,Atashe!$B$139:$M$202,7,FALSE)-SUM($D190:M190)</f>
        <v>#REF!</v>
      </c>
      <c r="O190" s="152" t="e">
        <f>VLOOKUP($A190,Atashe!$B$139:$M$202,7,FALSE)-SUM($D190:N190)</f>
        <v>#REF!</v>
      </c>
      <c r="P190" s="150" t="e">
        <f>SUM(D190:O190)</f>
        <v>#REF!</v>
      </c>
      <c r="Q190" s="150" t="e">
        <f t="shared" si="96"/>
        <v>#REF!</v>
      </c>
    </row>
    <row r="191" spans="1:17" s="195" customFormat="1" ht="18.75" x14ac:dyDescent="0.3">
      <c r="A191" s="189">
        <v>1395</v>
      </c>
      <c r="B191" s="190" t="s">
        <v>129</v>
      </c>
      <c r="C191" s="191">
        <f t="shared" ref="C191:N191" si="106">SUM(C192:C195)</f>
        <v>0</v>
      </c>
      <c r="D191" s="191" t="e">
        <f t="shared" si="106"/>
        <v>#REF!</v>
      </c>
      <c r="E191" s="191" t="e">
        <f t="shared" si="106"/>
        <v>#REF!</v>
      </c>
      <c r="F191" s="191" t="e">
        <f t="shared" si="106"/>
        <v>#REF!</v>
      </c>
      <c r="G191" s="191" t="e">
        <f t="shared" si="106"/>
        <v>#REF!</v>
      </c>
      <c r="H191" s="191" t="e">
        <f t="shared" si="106"/>
        <v>#REF!</v>
      </c>
      <c r="I191" s="191" t="e">
        <f t="shared" si="106"/>
        <v>#REF!</v>
      </c>
      <c r="J191" s="191" t="e">
        <f t="shared" si="106"/>
        <v>#REF!</v>
      </c>
      <c r="K191" s="191" t="e">
        <f t="shared" si="106"/>
        <v>#REF!</v>
      </c>
      <c r="L191" s="191" t="e">
        <f t="shared" si="106"/>
        <v>#REF!</v>
      </c>
      <c r="M191" s="191" t="e">
        <f t="shared" si="106"/>
        <v>#REF!</v>
      </c>
      <c r="N191" s="191" t="e">
        <f t="shared" si="106"/>
        <v>#REF!</v>
      </c>
      <c r="O191" s="191" t="e">
        <f>SUM(O192:O195)</f>
        <v>#REF!</v>
      </c>
      <c r="P191" s="191" t="e">
        <f>SUM(P192:P195)</f>
        <v>#REF!</v>
      </c>
      <c r="Q191" s="191" t="e">
        <f t="shared" si="96"/>
        <v>#REF!</v>
      </c>
    </row>
    <row r="192" spans="1:17" s="195" customFormat="1" ht="18.75" x14ac:dyDescent="0.3">
      <c r="A192" s="15">
        <v>13950</v>
      </c>
      <c r="B192" s="24" t="s">
        <v>3</v>
      </c>
      <c r="C192" s="66">
        <f>SUMIF(Atashe!$B$142:$B$202,'Spenzimet mujore -Atashe'!A192,Atashe!$D$142:$D$202)</f>
        <v>0</v>
      </c>
      <c r="D192" s="152" t="e">
        <f>VLOOKUP($A192,Atashe!$B$139:$M$202,7,FALSE)</f>
        <v>#REF!</v>
      </c>
      <c r="E192" s="152" t="e">
        <f>VLOOKUP($A192,Atashe!$B$139:$M$202,7,FALSE)-SUM($D192:D192)</f>
        <v>#REF!</v>
      </c>
      <c r="F192" s="152" t="e">
        <f>VLOOKUP($A192,Atashe!$B$139:$M$202,7,FALSE)-SUM($D192:E192)</f>
        <v>#REF!</v>
      </c>
      <c r="G192" s="152" t="e">
        <f>VLOOKUP($A192,Atashe!$B$139:$M$202,7,FALSE)-SUM($D192:F192)</f>
        <v>#REF!</v>
      </c>
      <c r="H192" s="152" t="e">
        <f>VLOOKUP($A192,Atashe!$B$139:$M$202,7,FALSE)-SUM($D192:G192)</f>
        <v>#REF!</v>
      </c>
      <c r="I192" s="152" t="e">
        <f>VLOOKUP($A192,Atashe!$B$139:$M$202,7,FALSE)-SUM($D192:H192)</f>
        <v>#REF!</v>
      </c>
      <c r="J192" s="152" t="e">
        <f>VLOOKUP($A192,Atashe!$B$139:$M$202,7,FALSE)-SUM($D192:I192)</f>
        <v>#REF!</v>
      </c>
      <c r="K192" s="152" t="e">
        <f>VLOOKUP($A192,Atashe!$B$139:$M$202,7,FALSE)-SUM($D192:J192)</f>
        <v>#REF!</v>
      </c>
      <c r="L192" s="152" t="e">
        <f>VLOOKUP($A192,Atashe!$B$139:$M$202,7,FALSE)-SUM($D192:K192)</f>
        <v>#REF!</v>
      </c>
      <c r="M192" s="152" t="e">
        <f>VLOOKUP($A192,Atashe!$B$139:$M$202,7,FALSE)-SUM($D192:L192)</f>
        <v>#REF!</v>
      </c>
      <c r="N192" s="152" t="e">
        <f>VLOOKUP($A192,Atashe!$B$139:$M$202,7,FALSE)-SUM($D192:M192)</f>
        <v>#REF!</v>
      </c>
      <c r="O192" s="152" t="e">
        <f>VLOOKUP($A192,Atashe!$B$139:$M$202,7,FALSE)-SUM($D192:N192)</f>
        <v>#REF!</v>
      </c>
      <c r="P192" s="150" t="e">
        <f>SUM(D192:O192)</f>
        <v>#REF!</v>
      </c>
      <c r="Q192" s="150" t="e">
        <f t="shared" si="96"/>
        <v>#REF!</v>
      </c>
    </row>
    <row r="193" spans="1:17" s="207" customFormat="1" ht="18.75" x14ac:dyDescent="0.3">
      <c r="A193" s="15">
        <v>13951</v>
      </c>
      <c r="B193" s="24" t="s">
        <v>8</v>
      </c>
      <c r="C193" s="204">
        <f>SUMIF(Atashe!$B$142:$B$202,'Spenzimet mujore -Atashe'!A193,Atashe!$D$142:$D$202)</f>
        <v>0</v>
      </c>
      <c r="D193" s="152" t="e">
        <f>VLOOKUP($A193,Atashe!$B$139:$M$202,7,FALSE)</f>
        <v>#REF!</v>
      </c>
      <c r="E193" s="152" t="e">
        <f>VLOOKUP($A193,Atashe!$B$139:$M$202,7,FALSE)-SUM($D193:D193)</f>
        <v>#REF!</v>
      </c>
      <c r="F193" s="152" t="e">
        <f>VLOOKUP($A193,Atashe!$B$139:$M$202,7,FALSE)-SUM($D193:E193)</f>
        <v>#REF!</v>
      </c>
      <c r="G193" s="152" t="e">
        <f>VLOOKUP($A193,Atashe!$B$139:$M$202,7,FALSE)-SUM($D193:F193)</f>
        <v>#REF!</v>
      </c>
      <c r="H193" s="152" t="e">
        <f>VLOOKUP($A193,Atashe!$B$139:$M$202,7,FALSE)-SUM($D193:G193)</f>
        <v>#REF!</v>
      </c>
      <c r="I193" s="152" t="e">
        <f>VLOOKUP($A193,Atashe!$B$139:$M$202,7,FALSE)-SUM($D193:H193)</f>
        <v>#REF!</v>
      </c>
      <c r="J193" s="152" t="e">
        <f>VLOOKUP($A193,Atashe!$B$139:$M$202,7,FALSE)-SUM($D193:I193)</f>
        <v>#REF!</v>
      </c>
      <c r="K193" s="152" t="e">
        <f>VLOOKUP($A193,Atashe!$B$139:$M$202,7,FALSE)-SUM($D193:J193)</f>
        <v>#REF!</v>
      </c>
      <c r="L193" s="152" t="e">
        <f>VLOOKUP($A193,Atashe!$B$139:$M$202,7,FALSE)-SUM($D193:K193)</f>
        <v>#REF!</v>
      </c>
      <c r="M193" s="152" t="e">
        <f>VLOOKUP($A193,Atashe!$B$139:$M$202,7,FALSE)-SUM($D193:L193)</f>
        <v>#REF!</v>
      </c>
      <c r="N193" s="152" t="e">
        <f>VLOOKUP($A193,Atashe!$B$139:$M$202,7,FALSE)-SUM($D193:M193)</f>
        <v>#REF!</v>
      </c>
      <c r="O193" s="152" t="e">
        <f>VLOOKUP($A193,Atashe!$B$139:$M$202,7,FALSE)-SUM($D193:N193)</f>
        <v>#REF!</v>
      </c>
      <c r="P193" s="150" t="e">
        <f>SUM(D193:O193)</f>
        <v>#REF!</v>
      </c>
      <c r="Q193" s="150" t="e">
        <f>IF(P193&gt;0,P193/C193*100," ")</f>
        <v>#REF!</v>
      </c>
    </row>
    <row r="194" spans="1:17" s="240" customFormat="1" ht="18.75" x14ac:dyDescent="0.3">
      <c r="A194" s="15">
        <v>13952</v>
      </c>
      <c r="B194" s="24" t="s">
        <v>192</v>
      </c>
      <c r="C194" s="204">
        <f>SUMIF(Atashe!$B$142:$B$202,'Spenzimet mujore -Atashe'!A194,Atashe!$D$142:$D$202)</f>
        <v>0</v>
      </c>
      <c r="D194" s="152" t="e">
        <f>VLOOKUP($A194,Atashe!$B$139:$M$202,7,FALSE)</f>
        <v>#REF!</v>
      </c>
      <c r="E194" s="152" t="e">
        <f>VLOOKUP($A194,Atashe!$B$139:$M$202,7,FALSE)-SUM($D194:D194)</f>
        <v>#REF!</v>
      </c>
      <c r="F194" s="152" t="e">
        <f>VLOOKUP($A194,Atashe!$B$139:$M$202,7,FALSE)-SUM($D194:E194)</f>
        <v>#REF!</v>
      </c>
      <c r="G194" s="152" t="e">
        <f>VLOOKUP($A194,Atashe!$B$139:$M$202,7,FALSE)-SUM($D194:F194)</f>
        <v>#REF!</v>
      </c>
      <c r="H194" s="152" t="e">
        <f>VLOOKUP($A194,Atashe!$B$139:$M$202,7,FALSE)-SUM($D194:G194)</f>
        <v>#REF!</v>
      </c>
      <c r="I194" s="152" t="e">
        <f>VLOOKUP($A194,Atashe!$B$139:$M$202,7,FALSE)-SUM($D194:H194)</f>
        <v>#REF!</v>
      </c>
      <c r="J194" s="152" t="e">
        <f>VLOOKUP($A194,Atashe!$B$139:$M$202,7,FALSE)-SUM($D194:I194)</f>
        <v>#REF!</v>
      </c>
      <c r="K194" s="152" t="e">
        <f>VLOOKUP($A194,Atashe!$B$139:$M$202,7,FALSE)-SUM($D194:J194)</f>
        <v>#REF!</v>
      </c>
      <c r="L194" s="152" t="e">
        <f>VLOOKUP($A194,Atashe!$B$139:$M$202,7,FALSE)-SUM($D194:K194)</f>
        <v>#REF!</v>
      </c>
      <c r="M194" s="152" t="e">
        <f>VLOOKUP($A194,Atashe!$B$139:$M$202,7,FALSE)-SUM($D194:L194)</f>
        <v>#REF!</v>
      </c>
      <c r="N194" s="152" t="e">
        <f>VLOOKUP($A194,Atashe!$B$139:$M$202,7,FALSE)-SUM($D194:M194)</f>
        <v>#REF!</v>
      </c>
      <c r="O194" s="152" t="e">
        <f>VLOOKUP($A194,Atashe!$B$139:$M$202,7,FALSE)-SUM($D194:N194)</f>
        <v>#REF!</v>
      </c>
      <c r="P194" s="150" t="e">
        <f>SUM(D194:O194)</f>
        <v>#REF!</v>
      </c>
      <c r="Q194" s="150" t="e">
        <f>IF(P194&gt;0,P194/C194*100," ")</f>
        <v>#REF!</v>
      </c>
    </row>
    <row r="195" spans="1:17" s="195" customFormat="1" ht="18.75" x14ac:dyDescent="0.3">
      <c r="A195" s="15">
        <v>13953</v>
      </c>
      <c r="B195" s="24" t="s">
        <v>130</v>
      </c>
      <c r="C195" s="66">
        <f>SUMIF(Atashe!$B$142:$B$202,'Spenzimet mujore -Atashe'!A195,Atashe!$D$142:$D$202)</f>
        <v>0</v>
      </c>
      <c r="D195" s="152" t="e">
        <f>VLOOKUP($A195,Atashe!$B$139:$M$202,7,FALSE)</f>
        <v>#REF!</v>
      </c>
      <c r="E195" s="152" t="e">
        <f>VLOOKUP($A195,Atashe!$B$139:$M$202,7,FALSE)-SUM($D195:D195)</f>
        <v>#REF!</v>
      </c>
      <c r="F195" s="152" t="e">
        <f>VLOOKUP($A195,Atashe!$B$139:$M$202,7,FALSE)-SUM($D195:E195)</f>
        <v>#REF!</v>
      </c>
      <c r="G195" s="152" t="e">
        <f>VLOOKUP($A195,Atashe!$B$139:$M$202,7,FALSE)-SUM($D195:F195)</f>
        <v>#REF!</v>
      </c>
      <c r="H195" s="152" t="e">
        <f>VLOOKUP($A195,Atashe!$B$139:$M$202,7,FALSE)-SUM($D195:G195)</f>
        <v>#REF!</v>
      </c>
      <c r="I195" s="152" t="e">
        <f>VLOOKUP($A195,Atashe!$B$139:$M$202,7,FALSE)-SUM($D195:H195)</f>
        <v>#REF!</v>
      </c>
      <c r="J195" s="152" t="e">
        <f>VLOOKUP($A195,Atashe!$B$139:$M$202,7,FALSE)-SUM($D195:I195)</f>
        <v>#REF!</v>
      </c>
      <c r="K195" s="152" t="e">
        <f>VLOOKUP($A195,Atashe!$B$139:$M$202,7,FALSE)-SUM($D195:J195)</f>
        <v>#REF!</v>
      </c>
      <c r="L195" s="152" t="e">
        <f>VLOOKUP($A195,Atashe!$B$139:$M$202,7,FALSE)-SUM($D195:K195)</f>
        <v>#REF!</v>
      </c>
      <c r="M195" s="152" t="e">
        <f>VLOOKUP($A195,Atashe!$B$139:$M$202,7,FALSE)-SUM($D195:L195)</f>
        <v>#REF!</v>
      </c>
      <c r="N195" s="152" t="e">
        <f>VLOOKUP($A195,Atashe!$B$139:$M$202,7,FALSE)-SUM($D195:M195)</f>
        <v>#REF!</v>
      </c>
      <c r="O195" s="152" t="e">
        <f>VLOOKUP($A195,Atashe!$B$139:$M$202,7,FALSE)-SUM($D195:N195)</f>
        <v>#REF!</v>
      </c>
      <c r="P195" s="150" t="e">
        <f>SUM(D195:O195)</f>
        <v>#REF!</v>
      </c>
      <c r="Q195" s="150" t="e">
        <f t="shared" si="96"/>
        <v>#REF!</v>
      </c>
    </row>
    <row r="196" spans="1:17" s="188" customFormat="1" ht="18.75" x14ac:dyDescent="0.3">
      <c r="A196" s="189">
        <v>1400</v>
      </c>
      <c r="B196" s="190" t="s">
        <v>124</v>
      </c>
      <c r="C196" s="191">
        <f t="shared" ref="C196:N196" si="107">SUM(C197:C200)</f>
        <v>0</v>
      </c>
      <c r="D196" s="191" t="e">
        <f t="shared" si="107"/>
        <v>#REF!</v>
      </c>
      <c r="E196" s="191" t="e">
        <f t="shared" si="107"/>
        <v>#REF!</v>
      </c>
      <c r="F196" s="191" t="e">
        <f t="shared" si="107"/>
        <v>#REF!</v>
      </c>
      <c r="G196" s="191" t="e">
        <f t="shared" si="107"/>
        <v>#REF!</v>
      </c>
      <c r="H196" s="191" t="e">
        <f t="shared" si="107"/>
        <v>#REF!</v>
      </c>
      <c r="I196" s="191" t="e">
        <f t="shared" si="107"/>
        <v>#REF!</v>
      </c>
      <c r="J196" s="191" t="e">
        <f t="shared" si="107"/>
        <v>#REF!</v>
      </c>
      <c r="K196" s="191" t="e">
        <f t="shared" si="107"/>
        <v>#REF!</v>
      </c>
      <c r="L196" s="191" t="e">
        <f t="shared" si="107"/>
        <v>#REF!</v>
      </c>
      <c r="M196" s="191" t="e">
        <f t="shared" si="107"/>
        <v>#REF!</v>
      </c>
      <c r="N196" s="191" t="e">
        <f t="shared" si="107"/>
        <v>#REF!</v>
      </c>
      <c r="O196" s="191" t="e">
        <f>SUM(O197:O200)</f>
        <v>#REF!</v>
      </c>
      <c r="P196" s="191" t="e">
        <f>SUM(P197:P200)</f>
        <v>#REF!</v>
      </c>
      <c r="Q196" s="191" t="e">
        <f t="shared" si="96"/>
        <v>#REF!</v>
      </c>
    </row>
    <row r="197" spans="1:17" ht="18.75" x14ac:dyDescent="0.3">
      <c r="A197" s="15">
        <v>14010</v>
      </c>
      <c r="B197" s="24" t="s">
        <v>9</v>
      </c>
      <c r="C197" s="66">
        <f>SUMIF(Atashe!$B$142:$B$202,'Spenzimet mujore -Atashe'!A197,Atashe!$D$142:$D$202)</f>
        <v>0</v>
      </c>
      <c r="D197" s="152" t="e">
        <f>VLOOKUP($A197,Atashe!$B$139:$M$202,7,FALSE)</f>
        <v>#REF!</v>
      </c>
      <c r="E197" s="152" t="e">
        <f>VLOOKUP($A197,Atashe!$B$139:$M$202,7,FALSE)-SUM($D197:D197)</f>
        <v>#REF!</v>
      </c>
      <c r="F197" s="152" t="e">
        <f>VLOOKUP($A197,Atashe!$B$139:$M$202,7,FALSE)-SUM($D197:E197)</f>
        <v>#REF!</v>
      </c>
      <c r="G197" s="152" t="e">
        <f>VLOOKUP($A197,Atashe!$B$139:$M$202,7,FALSE)-SUM($D197:F197)</f>
        <v>#REF!</v>
      </c>
      <c r="H197" s="152" t="e">
        <f>VLOOKUP($A197,Atashe!$B$139:$M$202,7,FALSE)-SUM($D197:G197)</f>
        <v>#REF!</v>
      </c>
      <c r="I197" s="152" t="e">
        <f>VLOOKUP($A197,Atashe!$B$139:$M$202,7,FALSE)-SUM($D197:H197)</f>
        <v>#REF!</v>
      </c>
      <c r="J197" s="152" t="e">
        <f>VLOOKUP($A197,Atashe!$B$139:$M$202,7,FALSE)-SUM($D197:I197)</f>
        <v>#REF!</v>
      </c>
      <c r="K197" s="152" t="e">
        <f>VLOOKUP($A197,Atashe!$B$139:$M$202,7,FALSE)-SUM($D197:J197)</f>
        <v>#REF!</v>
      </c>
      <c r="L197" s="152" t="e">
        <f>VLOOKUP($A197,Atashe!$B$139:$M$202,7,FALSE)-SUM($D197:K197)</f>
        <v>#REF!</v>
      </c>
      <c r="M197" s="152" t="e">
        <f>VLOOKUP($A197,Atashe!$B$139:$M$202,7,FALSE)-SUM($D197:L197)</f>
        <v>#REF!</v>
      </c>
      <c r="N197" s="152" t="e">
        <f>VLOOKUP($A197,Atashe!$B$139:$M$202,7,FALSE)-SUM($D197:M197)</f>
        <v>#REF!</v>
      </c>
      <c r="O197" s="152" t="e">
        <f>VLOOKUP($A197,Atashe!$B$139:$M$202,7,FALSE)-SUM($D197:N197)</f>
        <v>#REF!</v>
      </c>
      <c r="P197" s="150" t="e">
        <f>SUM(D197:O197)</f>
        <v>#REF!</v>
      </c>
      <c r="Q197" s="150" t="e">
        <f t="shared" si="96"/>
        <v>#REF!</v>
      </c>
    </row>
    <row r="198" spans="1:17" s="202" customFormat="1" ht="18.75" x14ac:dyDescent="0.3">
      <c r="A198" s="15">
        <v>14020</v>
      </c>
      <c r="B198" s="24" t="s">
        <v>135</v>
      </c>
      <c r="C198" s="66">
        <f>SUMIF(Atashe!$B$142:$B$202,'Spenzimet mujore -Atashe'!A198,Atashe!$D$142:$D$202)</f>
        <v>0</v>
      </c>
      <c r="D198" s="152" t="e">
        <f>VLOOKUP($A198,Atashe!$B$139:$M$202,7,FALSE)</f>
        <v>#REF!</v>
      </c>
      <c r="E198" s="152" t="e">
        <f>VLOOKUP($A198,Atashe!$B$139:$M$202,7,FALSE)-SUM($D198:D198)</f>
        <v>#REF!</v>
      </c>
      <c r="F198" s="152" t="e">
        <f>VLOOKUP($A198,Atashe!$B$139:$M$202,7,FALSE)-SUM($D198:E198)</f>
        <v>#REF!</v>
      </c>
      <c r="G198" s="152" t="e">
        <f>VLOOKUP($A198,Atashe!$B$139:$M$202,7,FALSE)-SUM($D198:F198)</f>
        <v>#REF!</v>
      </c>
      <c r="H198" s="152" t="e">
        <f>VLOOKUP($A198,Atashe!$B$139:$M$202,7,FALSE)-SUM($D198:G198)</f>
        <v>#REF!</v>
      </c>
      <c r="I198" s="152" t="e">
        <f>VLOOKUP($A198,Atashe!$B$139:$M$202,7,FALSE)-SUM($D198:H198)</f>
        <v>#REF!</v>
      </c>
      <c r="J198" s="152" t="e">
        <f>VLOOKUP($A198,Atashe!$B$139:$M$202,7,FALSE)-SUM($D198:I198)</f>
        <v>#REF!</v>
      </c>
      <c r="K198" s="152" t="e">
        <f>VLOOKUP($A198,Atashe!$B$139:$M$202,7,FALSE)-SUM($D198:J198)</f>
        <v>#REF!</v>
      </c>
      <c r="L198" s="152" t="e">
        <f>VLOOKUP($A198,Atashe!$B$139:$M$202,7,FALSE)-SUM($D198:K198)</f>
        <v>#REF!</v>
      </c>
      <c r="M198" s="152" t="e">
        <f>VLOOKUP($A198,Atashe!$B$139:$M$202,7,FALSE)-SUM($D198:L198)</f>
        <v>#REF!</v>
      </c>
      <c r="N198" s="152" t="e">
        <f>VLOOKUP($A198,Atashe!$B$139:$M$202,7,FALSE)-SUM($D198:M198)</f>
        <v>#REF!</v>
      </c>
      <c r="O198" s="152" t="e">
        <f>VLOOKUP($A198,Atashe!$B$139:$M$202,7,FALSE)-SUM($D198:N198)</f>
        <v>#REF!</v>
      </c>
      <c r="P198" s="150" t="e">
        <f>SUM(D198:O198)</f>
        <v>#REF!</v>
      </c>
      <c r="Q198" s="150" t="e">
        <f>IF(P198&gt;0,P198/C198*100," ")</f>
        <v>#REF!</v>
      </c>
    </row>
    <row r="199" spans="1:17" s="230" customFormat="1" ht="18.75" x14ac:dyDescent="0.3">
      <c r="A199" s="15">
        <v>14040</v>
      </c>
      <c r="B199" s="24" t="s">
        <v>29</v>
      </c>
      <c r="C199" s="204">
        <f>SUMIF(Atashe!$B$142:$B$202,'Spenzimet mujore -Atashe'!A199,Atashe!$D$142:$D$202)</f>
        <v>0</v>
      </c>
      <c r="D199" s="152" t="e">
        <f>VLOOKUP($A199,Atashe!$B$139:$M$202,7,FALSE)</f>
        <v>#REF!</v>
      </c>
      <c r="E199" s="152" t="e">
        <f>VLOOKUP($A199,Atashe!$B$139:$M$202,7,FALSE)-SUM($D199:D199)</f>
        <v>#REF!</v>
      </c>
      <c r="F199" s="152" t="e">
        <f>VLOOKUP($A199,Atashe!$B$139:$M$202,7,FALSE)-SUM($D199:E199)</f>
        <v>#REF!</v>
      </c>
      <c r="G199" s="152" t="e">
        <f>VLOOKUP($A199,Atashe!$B$139:$M$202,7,FALSE)-SUM($D199:F199)</f>
        <v>#REF!</v>
      </c>
      <c r="H199" s="152" t="e">
        <f>VLOOKUP($A199,Atashe!$B$139:$M$202,7,FALSE)-SUM($D199:G199)</f>
        <v>#REF!</v>
      </c>
      <c r="I199" s="152" t="e">
        <f>VLOOKUP($A199,Atashe!$B$139:$M$202,7,FALSE)-SUM($D199:H199)</f>
        <v>#REF!</v>
      </c>
      <c r="J199" s="152" t="e">
        <f>VLOOKUP($A199,Atashe!$B$139:$M$202,7,FALSE)-SUM($D199:I199)</f>
        <v>#REF!</v>
      </c>
      <c r="K199" s="152" t="e">
        <f>VLOOKUP($A199,Atashe!$B$139:$M$202,7,FALSE)-SUM($D199:J199)</f>
        <v>#REF!</v>
      </c>
      <c r="L199" s="152" t="e">
        <f>VLOOKUP($A199,Atashe!$B$139:$M$202,7,FALSE)-SUM($D199:K199)</f>
        <v>#REF!</v>
      </c>
      <c r="M199" s="152" t="e">
        <f>VLOOKUP($A199,Atashe!$B$139:$M$202,7,FALSE)-SUM($D199:L199)</f>
        <v>#REF!</v>
      </c>
      <c r="N199" s="152" t="e">
        <f>VLOOKUP($A199,Atashe!$B$139:$M$202,7,FALSE)-SUM($D199:M199)</f>
        <v>#REF!</v>
      </c>
      <c r="O199" s="152" t="e">
        <f>VLOOKUP($A199,Atashe!$B$139:$M$202,7,FALSE)-SUM($D199:N199)</f>
        <v>#REF!</v>
      </c>
      <c r="P199" s="150" t="e">
        <f>SUM(D199:O199)</f>
        <v>#REF!</v>
      </c>
      <c r="Q199" s="150" t="e">
        <f>IF(P199&gt;0,P199/C199*100," ")</f>
        <v>#REF!</v>
      </c>
    </row>
    <row r="200" spans="1:17" s="195" customFormat="1" ht="18.75" x14ac:dyDescent="0.3">
      <c r="A200" s="15">
        <v>14050</v>
      </c>
      <c r="B200" s="24" t="s">
        <v>190</v>
      </c>
      <c r="C200" s="66">
        <f>SUMIF(Atashe!$B$142:$B$202,'Spenzimet mujore -Atashe'!A200,Atashe!$D$142:$D$202)</f>
        <v>0</v>
      </c>
      <c r="D200" s="152" t="e">
        <f>VLOOKUP($A200,Atashe!$B$139:$M$202,7,FALSE)</f>
        <v>#REF!</v>
      </c>
      <c r="E200" s="152" t="e">
        <f>VLOOKUP($A200,Atashe!$B$139:$M$202,7,FALSE)-SUM($D200:D200)</f>
        <v>#REF!</v>
      </c>
      <c r="F200" s="152" t="e">
        <f>VLOOKUP($A200,Atashe!$B$139:$M$202,7,FALSE)-SUM($D200:E200)</f>
        <v>#REF!</v>
      </c>
      <c r="G200" s="152" t="e">
        <f>VLOOKUP($A200,Atashe!$B$139:$M$202,7,FALSE)-SUM($D200:F200)</f>
        <v>#REF!</v>
      </c>
      <c r="H200" s="152" t="e">
        <f>VLOOKUP($A200,Atashe!$B$139:$M$202,7,FALSE)-SUM($D200:G200)</f>
        <v>#REF!</v>
      </c>
      <c r="I200" s="152" t="e">
        <f>VLOOKUP($A200,Atashe!$B$139:$M$202,7,FALSE)-SUM($D200:H200)</f>
        <v>#REF!</v>
      </c>
      <c r="J200" s="152" t="e">
        <f>VLOOKUP($A200,Atashe!$B$139:$M$202,7,FALSE)-SUM($D200:I200)</f>
        <v>#REF!</v>
      </c>
      <c r="K200" s="152" t="e">
        <f>VLOOKUP($A200,Atashe!$B$139:$M$202,7,FALSE)-SUM($D200:J200)</f>
        <v>#REF!</v>
      </c>
      <c r="L200" s="152" t="e">
        <f>VLOOKUP($A200,Atashe!$B$139:$M$202,7,FALSE)-SUM($D200:K200)</f>
        <v>#REF!</v>
      </c>
      <c r="M200" s="152" t="e">
        <f>VLOOKUP($A200,Atashe!$B$139:$M$202,7,FALSE)-SUM($D200:L200)</f>
        <v>#REF!</v>
      </c>
      <c r="N200" s="152" t="e">
        <f>VLOOKUP($A200,Atashe!$B$139:$M$202,7,FALSE)-SUM($D200:M200)</f>
        <v>#REF!</v>
      </c>
      <c r="O200" s="152" t="e">
        <f>VLOOKUP($A200,Atashe!$B$139:$M$202,7,FALSE)-SUM($D200:N200)</f>
        <v>#REF!</v>
      </c>
      <c r="P200" s="150" t="e">
        <f>SUM(D200:O200)</f>
        <v>#REF!</v>
      </c>
      <c r="Q200" s="150" t="e">
        <f>IF(P200&gt;0,P200/C200*100," ")</f>
        <v>#REF!</v>
      </c>
    </row>
    <row r="201" spans="1:17" s="188" customFormat="1" ht="18.75" x14ac:dyDescent="0.3">
      <c r="A201" s="189">
        <v>1410</v>
      </c>
      <c r="B201" s="190" t="s">
        <v>125</v>
      </c>
      <c r="C201" s="191">
        <f t="shared" ref="C201:N201" si="108">SUM(C202:C204)</f>
        <v>0</v>
      </c>
      <c r="D201" s="191" t="e">
        <f t="shared" si="108"/>
        <v>#REF!</v>
      </c>
      <c r="E201" s="191" t="e">
        <f t="shared" si="108"/>
        <v>#REF!</v>
      </c>
      <c r="F201" s="191" t="e">
        <f t="shared" si="108"/>
        <v>#REF!</v>
      </c>
      <c r="G201" s="191" t="e">
        <f t="shared" si="108"/>
        <v>#REF!</v>
      </c>
      <c r="H201" s="191" t="e">
        <f t="shared" si="108"/>
        <v>#REF!</v>
      </c>
      <c r="I201" s="191" t="e">
        <f t="shared" si="108"/>
        <v>#REF!</v>
      </c>
      <c r="J201" s="191" t="e">
        <f t="shared" si="108"/>
        <v>#REF!</v>
      </c>
      <c r="K201" s="191" t="e">
        <f t="shared" si="108"/>
        <v>#REF!</v>
      </c>
      <c r="L201" s="191" t="e">
        <f t="shared" si="108"/>
        <v>#REF!</v>
      </c>
      <c r="M201" s="191" t="e">
        <f t="shared" si="108"/>
        <v>#REF!</v>
      </c>
      <c r="N201" s="191" t="e">
        <f t="shared" si="108"/>
        <v>#REF!</v>
      </c>
      <c r="O201" s="191" t="e">
        <f>SUM(O202:O204)</f>
        <v>#REF!</v>
      </c>
      <c r="P201" s="191" t="e">
        <f>SUM(P202:P204)</f>
        <v>#REF!</v>
      </c>
      <c r="Q201" s="191" t="e">
        <f>IF(P201&gt;0,P201/C201*100," ")</f>
        <v>#REF!</v>
      </c>
    </row>
    <row r="202" spans="1:17" ht="18.75" x14ac:dyDescent="0.3">
      <c r="A202" s="15">
        <v>14110</v>
      </c>
      <c r="B202" s="22" t="s">
        <v>30</v>
      </c>
      <c r="C202" s="66">
        <f>SUMIF(Atashe!$B$142:$B$202,'Spenzimet mujore -Atashe'!A202,Atashe!$D$142:$D$202)</f>
        <v>0</v>
      </c>
      <c r="D202" s="152" t="e">
        <f>VLOOKUP($A202,Atashe!$B$139:$M$202,7,FALSE)</f>
        <v>#REF!</v>
      </c>
      <c r="E202" s="152" t="e">
        <f>VLOOKUP($A202,Atashe!$B$139:$M$202,7,FALSE)-SUM($D202:D202)</f>
        <v>#REF!</v>
      </c>
      <c r="F202" s="152" t="e">
        <f>VLOOKUP($A202,Atashe!$B$139:$M$202,7,FALSE)-SUM($D202:E202)</f>
        <v>#REF!</v>
      </c>
      <c r="G202" s="152" t="e">
        <f>VLOOKUP($A202,Atashe!$B$139:$M$202,7,FALSE)-SUM($D202:F202)</f>
        <v>#REF!</v>
      </c>
      <c r="H202" s="152" t="e">
        <f>VLOOKUP($A202,Atashe!$B$139:$M$202,7,FALSE)-SUM($D202:G202)</f>
        <v>#REF!</v>
      </c>
      <c r="I202" s="152" t="e">
        <f>VLOOKUP($A202,Atashe!$B$139:$M$202,7,FALSE)-SUM($D202:H202)</f>
        <v>#REF!</v>
      </c>
      <c r="J202" s="152" t="e">
        <f>VLOOKUP($A202,Atashe!$B$139:$M$202,7,FALSE)-SUM($D202:I202)</f>
        <v>#REF!</v>
      </c>
      <c r="K202" s="152" t="e">
        <f>VLOOKUP($A202,Atashe!$B$139:$M$202,7,FALSE)-SUM($D202:J202)</f>
        <v>#REF!</v>
      </c>
      <c r="L202" s="152" t="e">
        <f>VLOOKUP($A202,Atashe!$B$139:$M$202,7,FALSE)-SUM($D202:K202)</f>
        <v>#REF!</v>
      </c>
      <c r="M202" s="152" t="e">
        <f>VLOOKUP($A202,Atashe!$B$139:$M$202,7,FALSE)-SUM($D202:L202)</f>
        <v>#REF!</v>
      </c>
      <c r="N202" s="152" t="e">
        <f>VLOOKUP($A202,Atashe!$B$139:$M$202,7,FALSE)-SUM($D202:M202)</f>
        <v>#REF!</v>
      </c>
      <c r="O202" s="152" t="e">
        <f>VLOOKUP($A202,Atashe!$B$139:$M$202,7,FALSE)-SUM($D202:N202)</f>
        <v>#REF!</v>
      </c>
      <c r="P202" s="150" t="e">
        <f t="shared" ref="P202:P209" si="109">SUM(D202:O202)</f>
        <v>#REF!</v>
      </c>
      <c r="Q202" s="150" t="e">
        <f t="shared" ref="Q202:Q209" si="110">IF(P202&gt;0,P202/C202*100," ")</f>
        <v>#REF!</v>
      </c>
    </row>
    <row r="203" spans="1:17" ht="18.75" x14ac:dyDescent="0.3">
      <c r="A203" s="138">
        <v>14140</v>
      </c>
      <c r="B203" s="22" t="s">
        <v>82</v>
      </c>
      <c r="C203" s="66">
        <f>SUMIF(Atashe!$B$142:$B$202,'Spenzimet mujore -Atashe'!A203,Atashe!$D$142:$D$202)</f>
        <v>0</v>
      </c>
      <c r="D203" s="152" t="e">
        <f>VLOOKUP($A203,Atashe!$B$139:$M$202,7,FALSE)</f>
        <v>#REF!</v>
      </c>
      <c r="E203" s="152" t="e">
        <f>VLOOKUP($A203,Atashe!$B$139:$M$202,7,FALSE)-SUM($D203:D203)</f>
        <v>#REF!</v>
      </c>
      <c r="F203" s="152" t="e">
        <f>VLOOKUP($A203,Atashe!$B$139:$M$202,7,FALSE)-SUM($D203:E203)</f>
        <v>#REF!</v>
      </c>
      <c r="G203" s="152" t="e">
        <f>VLOOKUP($A203,Atashe!$B$139:$M$202,7,FALSE)-SUM($D203:F203)</f>
        <v>#REF!</v>
      </c>
      <c r="H203" s="152" t="e">
        <f>VLOOKUP($A203,Atashe!$B$139:$M$202,7,FALSE)-SUM($D203:G203)</f>
        <v>#REF!</v>
      </c>
      <c r="I203" s="152" t="e">
        <f>VLOOKUP($A203,Atashe!$B$139:$M$202,7,FALSE)-SUM($D203:H203)</f>
        <v>#REF!</v>
      </c>
      <c r="J203" s="152" t="e">
        <f>VLOOKUP($A203,Atashe!$B$139:$M$202,7,FALSE)-SUM($D203:I203)</f>
        <v>#REF!</v>
      </c>
      <c r="K203" s="152" t="e">
        <f>VLOOKUP($A203,Atashe!$B$139:$M$202,7,FALSE)-SUM($D203:J203)</f>
        <v>#REF!</v>
      </c>
      <c r="L203" s="152" t="e">
        <f>VLOOKUP($A203,Atashe!$B$139:$M$202,7,FALSE)-SUM($D203:K203)</f>
        <v>#REF!</v>
      </c>
      <c r="M203" s="152" t="e">
        <f>VLOOKUP($A203,Atashe!$B$139:$M$202,7,FALSE)-SUM($D203:L203)</f>
        <v>#REF!</v>
      </c>
      <c r="N203" s="152" t="e">
        <f>VLOOKUP($A203,Atashe!$B$139:$M$202,7,FALSE)-SUM($D203:M203)</f>
        <v>#REF!</v>
      </c>
      <c r="O203" s="152" t="e">
        <f>VLOOKUP($A203,Atashe!$B$139:$M$202,7,FALSE)-SUM($D203:N203)</f>
        <v>#REF!</v>
      </c>
      <c r="P203" s="150" t="e">
        <f t="shared" si="109"/>
        <v>#REF!</v>
      </c>
      <c r="Q203" s="150" t="e">
        <f t="shared" si="110"/>
        <v>#REF!</v>
      </c>
    </row>
    <row r="204" spans="1:17" s="195" customFormat="1" ht="18.75" x14ac:dyDescent="0.3">
      <c r="A204" s="196">
        <v>14150</v>
      </c>
      <c r="B204" s="22" t="s">
        <v>131</v>
      </c>
      <c r="C204" s="66">
        <f>SUMIF(Atashe!$B$142:$B$202,'Spenzimet mujore -Atashe'!A204,Atashe!$D$142:$D$202)</f>
        <v>0</v>
      </c>
      <c r="D204" s="152" t="e">
        <f>VLOOKUP($A204,Atashe!$B$139:$M$202,7,FALSE)</f>
        <v>#REF!</v>
      </c>
      <c r="E204" s="152" t="e">
        <f>VLOOKUP($A204,Atashe!$B$139:$M$202,7,FALSE)-SUM($D204:D204)</f>
        <v>#REF!</v>
      </c>
      <c r="F204" s="152" t="e">
        <f>VLOOKUP($A204,Atashe!$B$139:$M$202,7,FALSE)-SUM($D204:E204)</f>
        <v>#REF!</v>
      </c>
      <c r="G204" s="152" t="e">
        <f>VLOOKUP($A204,Atashe!$B$139:$M$202,7,FALSE)-SUM($D204:F204)</f>
        <v>#REF!</v>
      </c>
      <c r="H204" s="152" t="e">
        <f>VLOOKUP($A204,Atashe!$B$139:$M$202,7,FALSE)-SUM($D204:G204)</f>
        <v>#REF!</v>
      </c>
      <c r="I204" s="152" t="e">
        <f>VLOOKUP($A204,Atashe!$B$139:$M$202,7,FALSE)-SUM($D204:H204)</f>
        <v>#REF!</v>
      </c>
      <c r="J204" s="152" t="e">
        <f>VLOOKUP($A204,Atashe!$B$139:$M$202,7,FALSE)-SUM($D204:I204)</f>
        <v>#REF!</v>
      </c>
      <c r="K204" s="152" t="e">
        <f>VLOOKUP($A204,Atashe!$B$139:$M$202,7,FALSE)-SUM($D204:J204)</f>
        <v>#REF!</v>
      </c>
      <c r="L204" s="152" t="e">
        <f>VLOOKUP($A204,Atashe!$B$139:$M$202,7,FALSE)-SUM($D204:K204)</f>
        <v>#REF!</v>
      </c>
      <c r="M204" s="152" t="e">
        <f>VLOOKUP($A204,Atashe!$B$139:$M$202,7,FALSE)-SUM($D204:L204)</f>
        <v>#REF!</v>
      </c>
      <c r="N204" s="152" t="e">
        <f>VLOOKUP($A204,Atashe!$B$139:$M$202,7,FALSE)-SUM($D204:M204)</f>
        <v>#REF!</v>
      </c>
      <c r="O204" s="152" t="e">
        <f>VLOOKUP($A204,Atashe!$B$139:$M$202,7,FALSE)-SUM($D204:N204)</f>
        <v>#REF!</v>
      </c>
      <c r="P204" s="150" t="e">
        <f t="shared" si="109"/>
        <v>#REF!</v>
      </c>
      <c r="Q204" s="150" t="e">
        <f t="shared" si="110"/>
        <v>#REF!</v>
      </c>
    </row>
    <row r="205" spans="1:17" s="207" customFormat="1" ht="18.75" x14ac:dyDescent="0.3">
      <c r="A205" s="189">
        <v>1420</v>
      </c>
      <c r="B205" s="190" t="s">
        <v>126</v>
      </c>
      <c r="C205" s="191">
        <f t="shared" ref="C205:P205" si="111">SUM(C206:C206)</f>
        <v>0</v>
      </c>
      <c r="D205" s="191" t="e">
        <f t="shared" si="111"/>
        <v>#REF!</v>
      </c>
      <c r="E205" s="191" t="e">
        <f t="shared" si="111"/>
        <v>#REF!</v>
      </c>
      <c r="F205" s="191" t="e">
        <f t="shared" si="111"/>
        <v>#REF!</v>
      </c>
      <c r="G205" s="191" t="e">
        <f t="shared" si="111"/>
        <v>#REF!</v>
      </c>
      <c r="H205" s="191" t="e">
        <f t="shared" si="111"/>
        <v>#REF!</v>
      </c>
      <c r="I205" s="191" t="e">
        <f t="shared" si="111"/>
        <v>#REF!</v>
      </c>
      <c r="J205" s="191" t="e">
        <f t="shared" si="111"/>
        <v>#REF!</v>
      </c>
      <c r="K205" s="191" t="e">
        <f t="shared" si="111"/>
        <v>#REF!</v>
      </c>
      <c r="L205" s="191" t="e">
        <f t="shared" si="111"/>
        <v>#REF!</v>
      </c>
      <c r="M205" s="191" t="e">
        <f t="shared" si="111"/>
        <v>#REF!</v>
      </c>
      <c r="N205" s="191" t="e">
        <f t="shared" si="111"/>
        <v>#REF!</v>
      </c>
      <c r="O205" s="191" t="e">
        <f t="shared" si="111"/>
        <v>#REF!</v>
      </c>
      <c r="P205" s="191" t="e">
        <f t="shared" si="111"/>
        <v>#REF!</v>
      </c>
      <c r="Q205" s="191" t="e">
        <f>IF(P205&gt;0,P205/C205*100," ")</f>
        <v>#REF!</v>
      </c>
    </row>
    <row r="206" spans="1:17" s="207" customFormat="1" ht="18.75" x14ac:dyDescent="0.3">
      <c r="A206" s="196">
        <v>14210</v>
      </c>
      <c r="B206" s="22" t="s">
        <v>17</v>
      </c>
      <c r="C206" s="204">
        <f>SUMIF(Atashe!$B$142:$B$202,'Spenzimet mujore -Atashe'!A206,Atashe!$D$142:$D$202)</f>
        <v>0</v>
      </c>
      <c r="D206" s="152" t="e">
        <f>VLOOKUP($A206,Atashe!$B$139:$M$202,7,FALSE)</f>
        <v>#REF!</v>
      </c>
      <c r="E206" s="152" t="e">
        <f>VLOOKUP($A206,Atashe!$B$139:$M$202,7,FALSE)-SUM($D206:D206)</f>
        <v>#REF!</v>
      </c>
      <c r="F206" s="152" t="e">
        <f>VLOOKUP($A206,Atashe!$B$139:$M$202,7,FALSE)-SUM($D206:E206)</f>
        <v>#REF!</v>
      </c>
      <c r="G206" s="152" t="e">
        <f>VLOOKUP($A206,Atashe!$B$139:$M$202,7,FALSE)-SUM($D206:F206)</f>
        <v>#REF!</v>
      </c>
      <c r="H206" s="152" t="e">
        <f>VLOOKUP($A206,Atashe!$B$139:$M$202,7,FALSE)-SUM($D206:G206)</f>
        <v>#REF!</v>
      </c>
      <c r="I206" s="152" t="e">
        <f>VLOOKUP($A206,Atashe!$B$139:$M$202,7,FALSE)-SUM($D206:H206)</f>
        <v>#REF!</v>
      </c>
      <c r="J206" s="152" t="e">
        <f>VLOOKUP($A206,Atashe!$B$139:$M$202,7,FALSE)-SUM($D206:I206)</f>
        <v>#REF!</v>
      </c>
      <c r="K206" s="152" t="e">
        <f>VLOOKUP($A206,Atashe!$B$139:$M$202,7,FALSE)-SUM($D206:J206)</f>
        <v>#REF!</v>
      </c>
      <c r="L206" s="152" t="e">
        <f>VLOOKUP($A206,Atashe!$B$139:$M$202,7,FALSE)-SUM($D206:K206)</f>
        <v>#REF!</v>
      </c>
      <c r="M206" s="152" t="e">
        <f>VLOOKUP($A206,Atashe!$B$139:$M$202,7,FALSE)-SUM($D206:L206)</f>
        <v>#REF!</v>
      </c>
      <c r="N206" s="152" t="e">
        <f>VLOOKUP($A206,Atashe!$B$139:$M$202,7,FALSE)-SUM($D206:M206)</f>
        <v>#REF!</v>
      </c>
      <c r="O206" s="152" t="e">
        <f>VLOOKUP($A206,Atashe!$B$139:$M$202,7,FALSE)-SUM($D206:N206)</f>
        <v>#REF!</v>
      </c>
      <c r="P206" s="150" t="e">
        <f>SUM(D206:O206)</f>
        <v>#REF!</v>
      </c>
      <c r="Q206" s="150" t="e">
        <f>IF(P206&gt;0,P206/C206*100," ")</f>
        <v>#REF!</v>
      </c>
    </row>
    <row r="207" spans="1:17" s="195" customFormat="1" ht="18.75" x14ac:dyDescent="0.3">
      <c r="A207" s="189">
        <v>1430</v>
      </c>
      <c r="B207" s="190" t="s">
        <v>132</v>
      </c>
      <c r="C207" s="191">
        <f t="shared" ref="C207:N207" si="112">SUM(C208:C209)</f>
        <v>0</v>
      </c>
      <c r="D207" s="191" t="e">
        <f t="shared" si="112"/>
        <v>#REF!</v>
      </c>
      <c r="E207" s="191" t="e">
        <f t="shared" si="112"/>
        <v>#REF!</v>
      </c>
      <c r="F207" s="191" t="e">
        <f t="shared" si="112"/>
        <v>#REF!</v>
      </c>
      <c r="G207" s="191" t="e">
        <f t="shared" si="112"/>
        <v>#REF!</v>
      </c>
      <c r="H207" s="191" t="e">
        <f t="shared" si="112"/>
        <v>#REF!</v>
      </c>
      <c r="I207" s="191" t="e">
        <f t="shared" si="112"/>
        <v>#REF!</v>
      </c>
      <c r="J207" s="191" t="e">
        <f t="shared" si="112"/>
        <v>#REF!</v>
      </c>
      <c r="K207" s="191" t="e">
        <f t="shared" si="112"/>
        <v>#REF!</v>
      </c>
      <c r="L207" s="191" t="e">
        <f t="shared" si="112"/>
        <v>#REF!</v>
      </c>
      <c r="M207" s="191" t="e">
        <f t="shared" si="112"/>
        <v>#REF!</v>
      </c>
      <c r="N207" s="191" t="e">
        <f t="shared" si="112"/>
        <v>#REF!</v>
      </c>
      <c r="O207" s="191" t="e">
        <f>SUM(O208:O209)</f>
        <v>#REF!</v>
      </c>
      <c r="P207" s="191" t="e">
        <f>SUM(P208:P209)</f>
        <v>#REF!</v>
      </c>
      <c r="Q207" s="191" t="e">
        <f>IF(P207&gt;0,P207/C207*100," ")</f>
        <v>#REF!</v>
      </c>
    </row>
    <row r="208" spans="1:17" s="195" customFormat="1" ht="18.75" x14ac:dyDescent="0.3">
      <c r="A208" s="196">
        <v>14310</v>
      </c>
      <c r="B208" s="22" t="s">
        <v>20</v>
      </c>
      <c r="C208" s="66">
        <f>SUMIF(Atashe!$B$142:$B$202,'Spenzimet mujore -Atashe'!A208,Atashe!$D$142:$D$202)</f>
        <v>0</v>
      </c>
      <c r="D208" s="152" t="e">
        <f>VLOOKUP($A208,Atashe!$B$139:$M$202,7,FALSE)</f>
        <v>#REF!</v>
      </c>
      <c r="E208" s="152" t="e">
        <f>VLOOKUP($A208,Atashe!$B$139:$M$202,7,FALSE)-SUM($D208:D208)</f>
        <v>#REF!</v>
      </c>
      <c r="F208" s="152" t="e">
        <f>VLOOKUP($A208,Atashe!$B$139:$M$202,7,FALSE)-SUM($D208:E208)</f>
        <v>#REF!</v>
      </c>
      <c r="G208" s="152" t="e">
        <f>VLOOKUP($A208,Atashe!$B$139:$M$202,7,FALSE)-SUM($D208:F208)</f>
        <v>#REF!</v>
      </c>
      <c r="H208" s="152" t="e">
        <f>VLOOKUP($A208,Atashe!$B$139:$M$202,7,FALSE)-SUM($D208:G208)</f>
        <v>#REF!</v>
      </c>
      <c r="I208" s="152" t="e">
        <f>VLOOKUP($A208,Atashe!$B$139:$M$202,7,FALSE)-SUM($D208:H208)</f>
        <v>#REF!</v>
      </c>
      <c r="J208" s="152" t="e">
        <f>VLOOKUP($A208,Atashe!$B$139:$M$202,7,FALSE)-SUM($D208:I208)</f>
        <v>#REF!</v>
      </c>
      <c r="K208" s="152" t="e">
        <f>VLOOKUP($A208,Atashe!$B$139:$M$202,7,FALSE)-SUM($D208:J208)</f>
        <v>#REF!</v>
      </c>
      <c r="L208" s="152" t="e">
        <f>VLOOKUP($A208,Atashe!$B$139:$M$202,7,FALSE)-SUM($D208:K208)</f>
        <v>#REF!</v>
      </c>
      <c r="M208" s="152" t="e">
        <f>VLOOKUP($A208,Atashe!$B$139:$M$202,7,FALSE)-SUM($D208:L208)</f>
        <v>#REF!</v>
      </c>
      <c r="N208" s="152" t="e">
        <f>VLOOKUP($A208,Atashe!$B$139:$M$202,7,FALSE)-SUM($D208:M208)</f>
        <v>#REF!</v>
      </c>
      <c r="O208" s="152" t="e">
        <f>VLOOKUP($A208,Atashe!$B$139:$M$202,7,FALSE)-SUM($D208:N208)</f>
        <v>#REF!</v>
      </c>
      <c r="P208" s="150" t="e">
        <f t="shared" si="109"/>
        <v>#REF!</v>
      </c>
      <c r="Q208" s="150" t="e">
        <f t="shared" si="110"/>
        <v>#REF!</v>
      </c>
    </row>
    <row r="209" spans="1:17" s="195" customFormat="1" ht="18.75" x14ac:dyDescent="0.3">
      <c r="A209" s="196">
        <v>14320</v>
      </c>
      <c r="B209" s="22" t="s">
        <v>133</v>
      </c>
      <c r="C209" s="66">
        <f>SUMIF(Atashe!$B$142:$B$202,'Spenzimet mujore -Atashe'!A209,Atashe!$D$142:$D$202)</f>
        <v>0</v>
      </c>
      <c r="D209" s="152" t="e">
        <f>VLOOKUP($A209,Atashe!$B$139:$M$202,7,FALSE)</f>
        <v>#REF!</v>
      </c>
      <c r="E209" s="152" t="e">
        <f>VLOOKUP($A209,Atashe!$B$139:$M$202,7,FALSE)-SUM($D209:D209)</f>
        <v>#REF!</v>
      </c>
      <c r="F209" s="152" t="e">
        <f>VLOOKUP($A209,Atashe!$B$139:$M$202,7,FALSE)-SUM($D209:E209)</f>
        <v>#REF!</v>
      </c>
      <c r="G209" s="152" t="e">
        <f>VLOOKUP($A209,Atashe!$B$139:$M$202,7,FALSE)-SUM($D209:F209)</f>
        <v>#REF!</v>
      </c>
      <c r="H209" s="152" t="e">
        <f>VLOOKUP($A209,Atashe!$B$139:$M$202,7,FALSE)-SUM($D209:G209)</f>
        <v>#REF!</v>
      </c>
      <c r="I209" s="152" t="e">
        <f>VLOOKUP($A209,Atashe!$B$139:$M$202,7,FALSE)-SUM($D209:H209)</f>
        <v>#REF!</v>
      </c>
      <c r="J209" s="152" t="e">
        <f>VLOOKUP($A209,Atashe!$B$139:$M$202,7,FALSE)-SUM($D209:I209)</f>
        <v>#REF!</v>
      </c>
      <c r="K209" s="152" t="e">
        <f>VLOOKUP($A209,Atashe!$B$139:$M$202,7,FALSE)-SUM($D209:J209)</f>
        <v>#REF!</v>
      </c>
      <c r="L209" s="152" t="e">
        <f>VLOOKUP($A209,Atashe!$B$139:$M$202,7,FALSE)-SUM($D209:K209)</f>
        <v>#REF!</v>
      </c>
      <c r="M209" s="152" t="e">
        <f>VLOOKUP($A209,Atashe!$B$139:$M$202,7,FALSE)-SUM($D209:L209)</f>
        <v>#REF!</v>
      </c>
      <c r="N209" s="152" t="e">
        <f>VLOOKUP($A209,Atashe!$B$139:$M$202,7,FALSE)-SUM($D209:M209)</f>
        <v>#REF!</v>
      </c>
      <c r="O209" s="152" t="e">
        <f>VLOOKUP($A209,Atashe!$B$139:$M$202,7,FALSE)-SUM($D209:N209)</f>
        <v>#REF!</v>
      </c>
      <c r="P209" s="150" t="e">
        <f t="shared" si="109"/>
        <v>#REF!</v>
      </c>
      <c r="Q209" s="150" t="e">
        <f t="shared" si="110"/>
        <v>#REF!</v>
      </c>
    </row>
    <row r="210" spans="1:17" ht="18.75" x14ac:dyDescent="0.3">
      <c r="A210" s="136">
        <v>1320</v>
      </c>
      <c r="B210" s="39" t="s">
        <v>10</v>
      </c>
      <c r="C210" s="203">
        <f t="shared" ref="C210:N210" si="113">SUM(C211:C213)</f>
        <v>0</v>
      </c>
      <c r="D210" s="203" t="e">
        <f t="shared" si="113"/>
        <v>#REF!</v>
      </c>
      <c r="E210" s="203" t="e">
        <f t="shared" si="113"/>
        <v>#REF!</v>
      </c>
      <c r="F210" s="203" t="e">
        <f t="shared" si="113"/>
        <v>#REF!</v>
      </c>
      <c r="G210" s="203" t="e">
        <f t="shared" si="113"/>
        <v>#REF!</v>
      </c>
      <c r="H210" s="203" t="e">
        <f t="shared" si="113"/>
        <v>#REF!</v>
      </c>
      <c r="I210" s="203" t="e">
        <f t="shared" si="113"/>
        <v>#REF!</v>
      </c>
      <c r="J210" s="203" t="e">
        <f t="shared" si="113"/>
        <v>#REF!</v>
      </c>
      <c r="K210" s="203" t="e">
        <f t="shared" si="113"/>
        <v>#REF!</v>
      </c>
      <c r="L210" s="203" t="e">
        <f t="shared" si="113"/>
        <v>#REF!</v>
      </c>
      <c r="M210" s="203" t="e">
        <f t="shared" si="113"/>
        <v>#REF!</v>
      </c>
      <c r="N210" s="203" t="e">
        <f t="shared" si="113"/>
        <v>#REF!</v>
      </c>
      <c r="O210" s="55" t="e">
        <f>SUM(O211:O213)</f>
        <v>#REF!</v>
      </c>
      <c r="P210" s="55" t="e">
        <f>SUM(P211:P213)</f>
        <v>#REF!</v>
      </c>
      <c r="Q210" s="55" t="e">
        <f>IF(P210&gt;0,P210/C210*100," ")</f>
        <v>#REF!</v>
      </c>
    </row>
    <row r="211" spans="1:17" ht="18.75" x14ac:dyDescent="0.3">
      <c r="A211" s="139">
        <v>13210</v>
      </c>
      <c r="B211" s="26" t="s">
        <v>11</v>
      </c>
      <c r="C211" s="66">
        <f>SUMIF(Atashe!$B$142:$B$202,'Spenzimet mujore -Atashe'!A211,Atashe!$D$142:$D$202)</f>
        <v>0</v>
      </c>
      <c r="D211" s="152" t="e">
        <f>VLOOKUP($A211,Atashe!$B$139:$M$202,7,FALSE)</f>
        <v>#REF!</v>
      </c>
      <c r="E211" s="152" t="e">
        <f>VLOOKUP($A211,Atashe!$B$139:$M$202,7,FALSE)-SUM($D211:D211)</f>
        <v>#REF!</v>
      </c>
      <c r="F211" s="152" t="e">
        <f>VLOOKUP($A211,Atashe!$B$139:$M$202,7,FALSE)-SUM($D211:E211)</f>
        <v>#REF!</v>
      </c>
      <c r="G211" s="152" t="e">
        <f>VLOOKUP($A211,Atashe!$B$139:$M$202,7,FALSE)-SUM($D211:F211)</f>
        <v>#REF!</v>
      </c>
      <c r="H211" s="152" t="e">
        <f>VLOOKUP($A211,Atashe!$B$139:$M$202,7,FALSE)-SUM($D211:G211)</f>
        <v>#REF!</v>
      </c>
      <c r="I211" s="152" t="e">
        <f>VLOOKUP($A211,Atashe!$B$139:$M$202,7,FALSE)-SUM($D211:H211)</f>
        <v>#REF!</v>
      </c>
      <c r="J211" s="152" t="e">
        <f>VLOOKUP($A211,Atashe!$B$139:$M$202,7,FALSE)-SUM($D211:I211)</f>
        <v>#REF!</v>
      </c>
      <c r="K211" s="152" t="e">
        <f>VLOOKUP($A211,Atashe!$B$139:$M$202,7,FALSE)-SUM($D211:J211)</f>
        <v>#REF!</v>
      </c>
      <c r="L211" s="152" t="e">
        <f>VLOOKUP($A211,Atashe!$B$139:$M$202,7,FALSE)-SUM($D211:K211)</f>
        <v>#REF!</v>
      </c>
      <c r="M211" s="152" t="e">
        <f>VLOOKUP($A211,Atashe!$B$139:$M$202,7,FALSE)-SUM($D211:L211)</f>
        <v>#REF!</v>
      </c>
      <c r="N211" s="152" t="e">
        <f>VLOOKUP($A211,Atashe!$B$139:$M$202,7,FALSE)-SUM($D211:M211)</f>
        <v>#REF!</v>
      </c>
      <c r="O211" s="152" t="e">
        <f>VLOOKUP($A211,Atashe!$B$139:$M$202,7,FALSE)-SUM($D211:N211)</f>
        <v>#REF!</v>
      </c>
      <c r="P211" s="150" t="e">
        <f>SUM(D211:O211)</f>
        <v>#REF!</v>
      </c>
      <c r="Q211" s="150" t="e">
        <f>IF(P211&gt;0,P211/C211*100," ")</f>
        <v>#REF!</v>
      </c>
    </row>
    <row r="212" spans="1:17" ht="18.75" x14ac:dyDescent="0.3">
      <c r="A212" s="139">
        <v>13220</v>
      </c>
      <c r="B212" s="26" t="s">
        <v>12</v>
      </c>
      <c r="C212" s="66">
        <f>SUMIF(Atashe!$B$142:$B$202,'Spenzimet mujore -Atashe'!A212,Atashe!$D$142:$D$202)</f>
        <v>0</v>
      </c>
      <c r="D212" s="152" t="e">
        <f>VLOOKUP($A212,Atashe!$B$139:$M$202,7,FALSE)</f>
        <v>#REF!</v>
      </c>
      <c r="E212" s="152" t="e">
        <f>VLOOKUP($A212,Atashe!$B$139:$M$202,7,FALSE)-SUM($D212:D212)</f>
        <v>#REF!</v>
      </c>
      <c r="F212" s="152" t="e">
        <f>VLOOKUP($A212,Atashe!$B$139:$M$202,7,FALSE)-SUM($D212:E212)</f>
        <v>#REF!</v>
      </c>
      <c r="G212" s="152" t="e">
        <f>VLOOKUP($A212,Atashe!$B$139:$M$202,7,FALSE)-SUM($D212:F212)</f>
        <v>#REF!</v>
      </c>
      <c r="H212" s="152" t="e">
        <f>VLOOKUP($A212,Atashe!$B$139:$M$202,7,FALSE)-SUM($D212:G212)</f>
        <v>#REF!</v>
      </c>
      <c r="I212" s="152" t="e">
        <f>VLOOKUP($A212,Atashe!$B$139:$M$202,7,FALSE)-SUM($D212:H212)</f>
        <v>#REF!</v>
      </c>
      <c r="J212" s="152" t="e">
        <f>VLOOKUP($A212,Atashe!$B$139:$M$202,7,FALSE)-SUM($D212:I212)</f>
        <v>#REF!</v>
      </c>
      <c r="K212" s="152" t="e">
        <f>VLOOKUP($A212,Atashe!$B$139:$M$202,7,FALSE)-SUM($D212:J212)</f>
        <v>#REF!</v>
      </c>
      <c r="L212" s="152" t="e">
        <f>VLOOKUP($A212,Atashe!$B$139:$M$202,7,FALSE)-SUM($D212:K212)</f>
        <v>#REF!</v>
      </c>
      <c r="M212" s="152" t="e">
        <f>VLOOKUP($A212,Atashe!$B$139:$M$202,7,FALSE)-SUM($D212:L212)</f>
        <v>#REF!</v>
      </c>
      <c r="N212" s="152" t="e">
        <f>VLOOKUP($A212,Atashe!$B$139:$M$202,7,FALSE)-SUM($D212:M212)</f>
        <v>#REF!</v>
      </c>
      <c r="O212" s="152" t="e">
        <f>VLOOKUP($A212,Atashe!$B$139:$M$202,7,FALSE)-SUM($D212:N212)</f>
        <v>#REF!</v>
      </c>
      <c r="P212" s="150" t="e">
        <f>SUM(D212:O212)</f>
        <v>#REF!</v>
      </c>
      <c r="Q212" s="150" t="e">
        <f>IF(P212&gt;0,P212/C212*100," ")</f>
        <v>#REF!</v>
      </c>
    </row>
    <row r="213" spans="1:17" ht="18.75" x14ac:dyDescent="0.3">
      <c r="A213" s="139">
        <v>13230</v>
      </c>
      <c r="B213" s="26" t="s">
        <v>13</v>
      </c>
      <c r="C213" s="66">
        <f>SUMIF(Atashe!$B$142:$B$202,'Spenzimet mujore -Atashe'!A213,Atashe!$D$142:$D$202)</f>
        <v>0</v>
      </c>
      <c r="D213" s="152" t="e">
        <f>VLOOKUP($A213,Atashe!$B$139:$M$202,7,FALSE)</f>
        <v>#REF!</v>
      </c>
      <c r="E213" s="152" t="e">
        <f>VLOOKUP($A213,Atashe!$B$139:$M$202,7,FALSE)-SUM($D213:D213)</f>
        <v>#REF!</v>
      </c>
      <c r="F213" s="152" t="e">
        <f>VLOOKUP($A213,Atashe!$B$139:$M$202,7,FALSE)-SUM($D213:E213)</f>
        <v>#REF!</v>
      </c>
      <c r="G213" s="152" t="e">
        <f>VLOOKUP($A213,Atashe!$B$139:$M$202,7,FALSE)-SUM($D213:F213)</f>
        <v>#REF!</v>
      </c>
      <c r="H213" s="152" t="e">
        <f>VLOOKUP($A213,Atashe!$B$139:$M$202,7,FALSE)-SUM($D213:G213)</f>
        <v>#REF!</v>
      </c>
      <c r="I213" s="152" t="e">
        <f>VLOOKUP($A213,Atashe!$B$139:$M$202,7,FALSE)-SUM($D213:H213)</f>
        <v>#REF!</v>
      </c>
      <c r="J213" s="152" t="e">
        <f>VLOOKUP($A213,Atashe!$B$139:$M$202,7,FALSE)-SUM($D213:I213)</f>
        <v>#REF!</v>
      </c>
      <c r="K213" s="152" t="e">
        <f>VLOOKUP($A213,Atashe!$B$139:$M$202,7,FALSE)-SUM($D213:J213)</f>
        <v>#REF!</v>
      </c>
      <c r="L213" s="152" t="e">
        <f>VLOOKUP($A213,Atashe!$B$139:$M$202,7,FALSE)-SUM($D213:K213)</f>
        <v>#REF!</v>
      </c>
      <c r="M213" s="152" t="e">
        <f>VLOOKUP($A213,Atashe!$B$139:$M$202,7,FALSE)-SUM($D213:L213)</f>
        <v>#REF!</v>
      </c>
      <c r="N213" s="152" t="e">
        <f>VLOOKUP($A213,Atashe!$B$139:$M$202,7,FALSE)-SUM($D213:M213)</f>
        <v>#REF!</v>
      </c>
      <c r="O213" s="152" t="e">
        <f>VLOOKUP($A213,Atashe!$B$139:$M$202,7,FALSE)-SUM($D213:N213)</f>
        <v>#REF!</v>
      </c>
      <c r="P213" s="150" t="e">
        <f>SUM(D213:O213)</f>
        <v>#REF!</v>
      </c>
      <c r="Q213" s="150" t="e">
        <f>IF(P213&gt;0,P213/C213*100," ")</f>
        <v>#REF!</v>
      </c>
    </row>
    <row r="214" spans="1:17" ht="15.75" thickBot="1" x14ac:dyDescent="0.3">
      <c r="A214" s="163"/>
      <c r="B214" s="164" t="s">
        <v>31</v>
      </c>
      <c r="C214" s="165">
        <f t="shared" ref="C214:P214" si="114">C210+C155+C148</f>
        <v>0</v>
      </c>
      <c r="D214" s="165" t="e">
        <f t="shared" si="114"/>
        <v>#REF!</v>
      </c>
      <c r="E214" s="165" t="e">
        <f t="shared" si="114"/>
        <v>#REF!</v>
      </c>
      <c r="F214" s="165" t="e">
        <f t="shared" si="114"/>
        <v>#REF!</v>
      </c>
      <c r="G214" s="165" t="e">
        <f t="shared" si="114"/>
        <v>#REF!</v>
      </c>
      <c r="H214" s="165" t="e">
        <f t="shared" si="114"/>
        <v>#REF!</v>
      </c>
      <c r="I214" s="165" t="e">
        <f t="shared" si="114"/>
        <v>#REF!</v>
      </c>
      <c r="J214" s="165" t="e">
        <f t="shared" si="114"/>
        <v>#REF!</v>
      </c>
      <c r="K214" s="165" t="e">
        <f t="shared" si="114"/>
        <v>#REF!</v>
      </c>
      <c r="L214" s="165" t="e">
        <f t="shared" si="114"/>
        <v>#REF!</v>
      </c>
      <c r="M214" s="165" t="e">
        <f t="shared" si="114"/>
        <v>#REF!</v>
      </c>
      <c r="N214" s="165" t="e">
        <f t="shared" si="114"/>
        <v>#REF!</v>
      </c>
      <c r="O214" s="165" t="e">
        <f t="shared" si="114"/>
        <v>#REF!</v>
      </c>
      <c r="P214" s="165" t="e">
        <f t="shared" si="114"/>
        <v>#REF!</v>
      </c>
      <c r="Q214" s="166" t="e">
        <f>IF(P214&gt;0,P214/C214*100," ")</f>
        <v>#REF!</v>
      </c>
    </row>
    <row r="216" spans="1:17" ht="13.5" thickBot="1" x14ac:dyDescent="0.25"/>
    <row r="217" spans="1:17" ht="24" thickBot="1" x14ac:dyDescent="0.4">
      <c r="A217" s="281" t="s">
        <v>87</v>
      </c>
      <c r="B217" s="282"/>
      <c r="C217" s="282"/>
      <c r="D217" s="282"/>
      <c r="E217" s="282"/>
      <c r="F217" s="282"/>
      <c r="G217" s="282"/>
      <c r="H217" s="282"/>
      <c r="I217" s="282"/>
      <c r="J217" s="282"/>
      <c r="K217" s="282"/>
      <c r="L217" s="282"/>
      <c r="M217" s="282"/>
      <c r="N217" s="282"/>
      <c r="O217" s="282"/>
      <c r="P217" s="282"/>
      <c r="Q217" s="283"/>
    </row>
    <row r="218" spans="1:17" ht="47.25" x14ac:dyDescent="0.2">
      <c r="A218" s="153" t="s">
        <v>21</v>
      </c>
      <c r="B218" s="154" t="s">
        <v>22</v>
      </c>
      <c r="C218" s="155" t="s">
        <v>188</v>
      </c>
      <c r="D218" s="156" t="s">
        <v>42</v>
      </c>
      <c r="E218" s="156" t="s">
        <v>43</v>
      </c>
      <c r="F218" s="156" t="s">
        <v>44</v>
      </c>
      <c r="G218" s="156" t="s">
        <v>45</v>
      </c>
      <c r="H218" s="156" t="s">
        <v>46</v>
      </c>
      <c r="I218" s="156" t="s">
        <v>47</v>
      </c>
      <c r="J218" s="156" t="s">
        <v>48</v>
      </c>
      <c r="K218" s="156" t="s">
        <v>49</v>
      </c>
      <c r="L218" s="156" t="s">
        <v>50</v>
      </c>
      <c r="M218" s="156" t="s">
        <v>51</v>
      </c>
      <c r="N218" s="156" t="s">
        <v>52</v>
      </c>
      <c r="O218" s="156" t="s">
        <v>53</v>
      </c>
      <c r="P218" s="157" t="s">
        <v>54</v>
      </c>
      <c r="Q218" s="158" t="s">
        <v>81</v>
      </c>
    </row>
    <row r="219" spans="1:17" ht="15.75" x14ac:dyDescent="0.25">
      <c r="A219" s="159">
        <v>11</v>
      </c>
      <c r="B219" s="146" t="s">
        <v>23</v>
      </c>
      <c r="C219" s="147"/>
      <c r="D219" s="147">
        <v>0</v>
      </c>
      <c r="E219" s="147">
        <v>0</v>
      </c>
      <c r="F219" s="147">
        <v>0</v>
      </c>
      <c r="G219" s="147">
        <v>0</v>
      </c>
      <c r="H219" s="147">
        <f t="shared" ref="H219:O219" si="115">SUM(H220:H225)</f>
        <v>0</v>
      </c>
      <c r="I219" s="147">
        <f t="shared" si="115"/>
        <v>0</v>
      </c>
      <c r="J219" s="147">
        <f t="shared" si="115"/>
        <v>0</v>
      </c>
      <c r="K219" s="147">
        <f t="shared" si="115"/>
        <v>0</v>
      </c>
      <c r="L219" s="147">
        <f t="shared" si="115"/>
        <v>0</v>
      </c>
      <c r="M219" s="147">
        <f t="shared" si="115"/>
        <v>0</v>
      </c>
      <c r="N219" s="147">
        <f t="shared" si="115"/>
        <v>0</v>
      </c>
      <c r="O219" s="147">
        <f t="shared" si="115"/>
        <v>0</v>
      </c>
      <c r="P219" s="147">
        <f>SUM(P220:P225)</f>
        <v>0</v>
      </c>
      <c r="Q219" s="160" t="e">
        <f>P219/C219*100</f>
        <v>#DIV/0!</v>
      </c>
    </row>
    <row r="220" spans="1:17" ht="15" x14ac:dyDescent="0.2">
      <c r="A220" s="161">
        <v>12121</v>
      </c>
      <c r="B220" s="148" t="s">
        <v>24</v>
      </c>
      <c r="C220" s="50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50">
        <f>SUM(D220:O220)</f>
        <v>0</v>
      </c>
      <c r="Q220" s="162"/>
    </row>
    <row r="221" spans="1:17" ht="15" x14ac:dyDescent="0.2">
      <c r="A221" s="161">
        <v>11120</v>
      </c>
      <c r="B221" s="148" t="s">
        <v>25</v>
      </c>
      <c r="C221" s="50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50">
        <f>SUM(D221:O221)</f>
        <v>0</v>
      </c>
      <c r="Q221" s="162"/>
    </row>
    <row r="222" spans="1:17" ht="15" x14ac:dyDescent="0.2">
      <c r="A222" s="161">
        <v>11130</v>
      </c>
      <c r="B222" s="148" t="s">
        <v>26</v>
      </c>
      <c r="C222" s="50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50">
        <f>SUM(D222:O222)</f>
        <v>0</v>
      </c>
      <c r="Q222" s="162"/>
    </row>
    <row r="223" spans="1:17" ht="15" x14ac:dyDescent="0.2">
      <c r="A223" s="161">
        <v>11140</v>
      </c>
      <c r="B223" s="148" t="s">
        <v>27</v>
      </c>
      <c r="C223" s="50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50">
        <f>SUM(D223:O223)</f>
        <v>0</v>
      </c>
      <c r="Q223" s="162"/>
    </row>
    <row r="224" spans="1:17" ht="15" x14ac:dyDescent="0.2">
      <c r="A224" s="161">
        <v>11125</v>
      </c>
      <c r="B224" s="148" t="s">
        <v>63</v>
      </c>
      <c r="C224" s="50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50"/>
      <c r="Q224" s="162"/>
    </row>
    <row r="225" spans="1:17" ht="15" x14ac:dyDescent="0.2">
      <c r="A225" s="161">
        <v>11126</v>
      </c>
      <c r="B225" s="148" t="s">
        <v>41</v>
      </c>
      <c r="C225" s="50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50">
        <f>SUM(D225:O225)</f>
        <v>0</v>
      </c>
      <c r="Q225" s="162"/>
    </row>
    <row r="226" spans="1:17" ht="18.75" x14ac:dyDescent="0.3">
      <c r="A226" s="136" t="s">
        <v>5</v>
      </c>
      <c r="B226" s="39" t="s">
        <v>66</v>
      </c>
      <c r="C226" s="203">
        <f t="shared" ref="C226:N226" si="116">C227+C232+C236+C243+C249+C255+C258+C260+C262+C267+C272+C278+C276</f>
        <v>0</v>
      </c>
      <c r="D226" s="203" t="e">
        <f t="shared" si="116"/>
        <v>#REF!</v>
      </c>
      <c r="E226" s="203" t="e">
        <f t="shared" si="116"/>
        <v>#REF!</v>
      </c>
      <c r="F226" s="203" t="e">
        <f t="shared" si="116"/>
        <v>#REF!</v>
      </c>
      <c r="G226" s="203" t="e">
        <f t="shared" si="116"/>
        <v>#REF!</v>
      </c>
      <c r="H226" s="203" t="e">
        <f t="shared" si="116"/>
        <v>#REF!</v>
      </c>
      <c r="I226" s="203" t="e">
        <f t="shared" si="116"/>
        <v>#REF!</v>
      </c>
      <c r="J226" s="203" t="e">
        <f t="shared" si="116"/>
        <v>#REF!</v>
      </c>
      <c r="K226" s="203" t="e">
        <f t="shared" si="116"/>
        <v>#REF!</v>
      </c>
      <c r="L226" s="203" t="e">
        <f t="shared" si="116"/>
        <v>#REF!</v>
      </c>
      <c r="M226" s="203" t="e">
        <f t="shared" si="116"/>
        <v>#REF!</v>
      </c>
      <c r="N226" s="203" t="e">
        <f t="shared" si="116"/>
        <v>#REF!</v>
      </c>
      <c r="O226" s="203" t="e">
        <f>O227+O232+O236+O243+O249+O255+O258+O260+O262+O267+O272+O278+O276</f>
        <v>#REF!</v>
      </c>
      <c r="P226" s="203" t="e">
        <f>P227+P232+P236+P243+P249+P255+P258+P260+P262+P267+P272+P278+P276</f>
        <v>#REF!</v>
      </c>
      <c r="Q226" s="203" t="e">
        <f>IF(P226&gt;0,P226/C226*100," ")</f>
        <v>#REF!</v>
      </c>
    </row>
    <row r="227" spans="1:17" s="188" customFormat="1" ht="18.75" x14ac:dyDescent="0.3">
      <c r="A227" s="189">
        <v>1310</v>
      </c>
      <c r="B227" s="190" t="s">
        <v>117</v>
      </c>
      <c r="C227" s="191">
        <f t="shared" ref="C227:N227" si="117">SUM(C228:C231)</f>
        <v>0</v>
      </c>
      <c r="D227" s="191" t="e">
        <f t="shared" si="117"/>
        <v>#REF!</v>
      </c>
      <c r="E227" s="191" t="e">
        <f t="shared" si="117"/>
        <v>#REF!</v>
      </c>
      <c r="F227" s="191" t="e">
        <f t="shared" si="117"/>
        <v>#REF!</v>
      </c>
      <c r="G227" s="191" t="e">
        <f t="shared" si="117"/>
        <v>#REF!</v>
      </c>
      <c r="H227" s="191" t="e">
        <f t="shared" si="117"/>
        <v>#REF!</v>
      </c>
      <c r="I227" s="191" t="e">
        <f t="shared" si="117"/>
        <v>#REF!</v>
      </c>
      <c r="J227" s="191" t="e">
        <f t="shared" si="117"/>
        <v>#REF!</v>
      </c>
      <c r="K227" s="191" t="e">
        <f t="shared" si="117"/>
        <v>#REF!</v>
      </c>
      <c r="L227" s="191" t="e">
        <f t="shared" si="117"/>
        <v>#REF!</v>
      </c>
      <c r="M227" s="191" t="e">
        <f t="shared" si="117"/>
        <v>#REF!</v>
      </c>
      <c r="N227" s="191" t="e">
        <f t="shared" si="117"/>
        <v>#REF!</v>
      </c>
      <c r="O227" s="191" t="e">
        <f>SUM(O228:O231)</f>
        <v>#REF!</v>
      </c>
      <c r="P227" s="191" t="e">
        <f>SUM(P228:P231)</f>
        <v>#REF!</v>
      </c>
      <c r="Q227" s="191" t="e">
        <f t="shared" ref="Q227:Q268" si="118">IF(P227&gt;0,P227/C227*100," ")</f>
        <v>#REF!</v>
      </c>
    </row>
    <row r="228" spans="1:17" ht="18.75" x14ac:dyDescent="0.3">
      <c r="A228" s="21">
        <v>13130</v>
      </c>
      <c r="B228" s="194" t="s">
        <v>15</v>
      </c>
      <c r="C228" s="66">
        <f>SUMIF(Atashe!$B$210:$B$270,'Spenzimet mujore -Atashe'!A228,Atashe!$D$210:$D$270)</f>
        <v>0</v>
      </c>
      <c r="D228" s="152" t="e">
        <f>VLOOKUP($A228,Atashe!$B$207:$M$270,7,FALSE)</f>
        <v>#REF!</v>
      </c>
      <c r="E228" s="152" t="e">
        <f>VLOOKUP($A228,Atashe!$B$207:$M$270,7,FALSE)-SUM($D228:D228)</f>
        <v>#REF!</v>
      </c>
      <c r="F228" s="152" t="e">
        <f>VLOOKUP($A228,Atashe!$B$207:$M$270,7,FALSE)-SUM($D228:E228)</f>
        <v>#REF!</v>
      </c>
      <c r="G228" s="152" t="e">
        <f>VLOOKUP($A228,Atashe!$B$207:$M$270,7,FALSE)-SUM($D228:F228)</f>
        <v>#REF!</v>
      </c>
      <c r="H228" s="152" t="e">
        <f>VLOOKUP($A228,Atashe!$B$207:$M$270,7,FALSE)-SUM($D228:G228)</f>
        <v>#REF!</v>
      </c>
      <c r="I228" s="152" t="e">
        <f>VLOOKUP($A228,Atashe!$B$207:$M$270,7,FALSE)-SUM($D228:H228)</f>
        <v>#REF!</v>
      </c>
      <c r="J228" s="152" t="e">
        <f>VLOOKUP($A228,Atashe!$B$207:$M$270,7,FALSE)-SUM($D228:I228)</f>
        <v>#REF!</v>
      </c>
      <c r="K228" s="152" t="e">
        <f>VLOOKUP($A228,Atashe!$B$207:$M$270,7,FALSE)-SUM($D228:J228)</f>
        <v>#REF!</v>
      </c>
      <c r="L228" s="152" t="e">
        <f>VLOOKUP($A228,Atashe!$B$207:$M$270,7,FALSE)-SUM($D228:K228)</f>
        <v>#REF!</v>
      </c>
      <c r="M228" s="152" t="e">
        <f>VLOOKUP($A228,Atashe!$B$207:$M$270,7,FALSE)-SUM($D228:L228)</f>
        <v>#REF!</v>
      </c>
      <c r="N228" s="152" t="e">
        <f>VLOOKUP($A228,Atashe!$B$207:$M$270,7,FALSE)-SUM($D228:M228)</f>
        <v>#REF!</v>
      </c>
      <c r="O228" s="152" t="e">
        <f>VLOOKUP($A228,Atashe!$B$207:$M$270,7,FALSE)-SUM($D228:N228)</f>
        <v>#REF!</v>
      </c>
      <c r="P228" s="150" t="e">
        <f>SUM(D228:O228)</f>
        <v>#REF!</v>
      </c>
      <c r="Q228" s="150" t="e">
        <f t="shared" si="118"/>
        <v>#REF!</v>
      </c>
    </row>
    <row r="229" spans="1:17" s="211" customFormat="1" ht="18.75" x14ac:dyDescent="0.3">
      <c r="A229" s="15">
        <v>13140</v>
      </c>
      <c r="B229" s="35" t="s">
        <v>4</v>
      </c>
      <c r="C229" s="204">
        <f>SUMIF(Atashe!$B$210:$B$270,'Spenzimet mujore -Atashe'!A229,Atashe!$D$210:$D$270)</f>
        <v>0</v>
      </c>
      <c r="D229" s="152" t="e">
        <f>VLOOKUP($A229,Atashe!$B$207:$M$270,7,FALSE)</f>
        <v>#REF!</v>
      </c>
      <c r="E229" s="152" t="e">
        <f>VLOOKUP($A229,Atashe!$B$207:$M$270,7,FALSE)-SUM($D229:D229)</f>
        <v>#REF!</v>
      </c>
      <c r="F229" s="152" t="e">
        <f>VLOOKUP($A229,Atashe!$B$207:$M$270,7,FALSE)-SUM($D229:E229)</f>
        <v>#REF!</v>
      </c>
      <c r="G229" s="152" t="e">
        <f>VLOOKUP($A229,Atashe!$B$207:$M$270,7,FALSE)-SUM($D229:F229)</f>
        <v>#REF!</v>
      </c>
      <c r="H229" s="152" t="e">
        <f>VLOOKUP($A229,Atashe!$B$207:$M$270,7,FALSE)-SUM($D229:G229)</f>
        <v>#REF!</v>
      </c>
      <c r="I229" s="152" t="e">
        <f>VLOOKUP($A229,Atashe!$B$207:$M$270,7,FALSE)-SUM($D229:H229)</f>
        <v>#REF!</v>
      </c>
      <c r="J229" s="152" t="e">
        <f>VLOOKUP($A229,Atashe!$B$207:$M$270,7,FALSE)-SUM($D229:I229)</f>
        <v>#REF!</v>
      </c>
      <c r="K229" s="152" t="e">
        <f>VLOOKUP($A229,Atashe!$B$207:$M$270,7,FALSE)-SUM($D229:J229)</f>
        <v>#REF!</v>
      </c>
      <c r="L229" s="152" t="e">
        <f>VLOOKUP($A229,Atashe!$B$207:$M$270,7,FALSE)-SUM($D229:K229)</f>
        <v>#REF!</v>
      </c>
      <c r="M229" s="152" t="e">
        <f>VLOOKUP($A229,Atashe!$B$207:$M$270,7,FALSE)-SUM($D229:L229)</f>
        <v>#REF!</v>
      </c>
      <c r="N229" s="152" t="e">
        <f>VLOOKUP($A229,Atashe!$B$207:$M$270,7,FALSE)-SUM($D229:M229)</f>
        <v>#REF!</v>
      </c>
      <c r="O229" s="152" t="e">
        <f>VLOOKUP($A229,Atashe!$B$207:$M$270,7,FALSE)-SUM($D229:N229)</f>
        <v>#REF!</v>
      </c>
      <c r="P229" s="150" t="e">
        <f>SUM(D229:O229)</f>
        <v>#REF!</v>
      </c>
      <c r="Q229" s="150" t="e">
        <f>IF(P229&gt;0,P229/C229*100," ")</f>
        <v>#REF!</v>
      </c>
    </row>
    <row r="230" spans="1:17" s="206" customFormat="1" ht="18.75" x14ac:dyDescent="0.3">
      <c r="A230" s="15">
        <v>13142</v>
      </c>
      <c r="B230" s="35" t="s">
        <v>33</v>
      </c>
      <c r="C230" s="204">
        <f>SUMIF(Atashe!$B$210:$B$270,'Spenzimet mujore -Atashe'!A230,Atashe!$D$210:$D$270)</f>
        <v>0</v>
      </c>
      <c r="D230" s="152" t="e">
        <f>VLOOKUP($A230,Atashe!$B$207:$M$270,7,FALSE)</f>
        <v>#REF!</v>
      </c>
      <c r="E230" s="152" t="e">
        <f>VLOOKUP($A230,Atashe!$B$207:$M$270,7,FALSE)-SUM($D230:D230)</f>
        <v>#REF!</v>
      </c>
      <c r="F230" s="152" t="e">
        <f>VLOOKUP($A230,Atashe!$B$207:$M$270,7,FALSE)-SUM($D230:E230)</f>
        <v>#REF!</v>
      </c>
      <c r="G230" s="152" t="e">
        <f>VLOOKUP($A230,Atashe!$B$207:$M$270,7,FALSE)-SUM($D230:F230)</f>
        <v>#REF!</v>
      </c>
      <c r="H230" s="152" t="e">
        <f>VLOOKUP($A230,Atashe!$B$207:$M$270,7,FALSE)-SUM($D230:G230)</f>
        <v>#REF!</v>
      </c>
      <c r="I230" s="152" t="e">
        <f>VLOOKUP($A230,Atashe!$B$207:$M$270,7,FALSE)-SUM($D230:H230)</f>
        <v>#REF!</v>
      </c>
      <c r="J230" s="152" t="e">
        <f>VLOOKUP($A230,Atashe!$B$207:$M$270,7,FALSE)-SUM($D230:I230)</f>
        <v>#REF!</v>
      </c>
      <c r="K230" s="152" t="e">
        <f>VLOOKUP($A230,Atashe!$B$207:$M$270,7,FALSE)-SUM($D230:J230)</f>
        <v>#REF!</v>
      </c>
      <c r="L230" s="152" t="e">
        <f>VLOOKUP($A230,Atashe!$B$207:$M$270,7,FALSE)-SUM($D230:K230)</f>
        <v>#REF!</v>
      </c>
      <c r="M230" s="152" t="e">
        <f>VLOOKUP($A230,Atashe!$B$207:$M$270,7,FALSE)-SUM($D230:L230)</f>
        <v>#REF!</v>
      </c>
      <c r="N230" s="152" t="e">
        <f>VLOOKUP($A230,Atashe!$B$207:$M$270,7,FALSE)-SUM($D230:M230)</f>
        <v>#REF!</v>
      </c>
      <c r="O230" s="152" t="e">
        <f>VLOOKUP($A230,Atashe!$B$207:$M$270,7,FALSE)-SUM($D230:N230)</f>
        <v>#REF!</v>
      </c>
      <c r="P230" s="150" t="e">
        <f>SUM(D230:O230)</f>
        <v>#REF!</v>
      </c>
      <c r="Q230" s="150" t="e">
        <f>IF(P230&gt;0,P230/C230*100," ")</f>
        <v>#REF!</v>
      </c>
    </row>
    <row r="231" spans="1:17" s="199" customFormat="1" ht="18.75" x14ac:dyDescent="0.3">
      <c r="A231" s="15">
        <v>13143</v>
      </c>
      <c r="B231" s="35" t="s">
        <v>176</v>
      </c>
      <c r="C231" s="66">
        <f>SUMIF(Atashe!$B$210:$B$270,'Spenzimet mujore -Atashe'!A231,Atashe!$D$210:$D$270)</f>
        <v>0</v>
      </c>
      <c r="D231" s="152" t="e">
        <f>VLOOKUP($A231,Atashe!$B$207:$M$270,7,FALSE)</f>
        <v>#REF!</v>
      </c>
      <c r="E231" s="152" t="e">
        <f>VLOOKUP($A231,Atashe!$B$207:$M$270,7,FALSE)-SUM($D231:D231)</f>
        <v>#REF!</v>
      </c>
      <c r="F231" s="152" t="e">
        <f>VLOOKUP($A231,Atashe!$B$207:$M$270,7,FALSE)-SUM($D231:E231)</f>
        <v>#REF!</v>
      </c>
      <c r="G231" s="152" t="e">
        <f>VLOOKUP($A231,Atashe!$B$207:$M$270,7,FALSE)-SUM($D231:F231)</f>
        <v>#REF!</v>
      </c>
      <c r="H231" s="152" t="e">
        <f>VLOOKUP($A231,Atashe!$B$207:$M$270,7,FALSE)-SUM($D231:G231)</f>
        <v>#REF!</v>
      </c>
      <c r="I231" s="152" t="e">
        <f>VLOOKUP($A231,Atashe!$B$207:$M$270,7,FALSE)-SUM($D231:H231)</f>
        <v>#REF!</v>
      </c>
      <c r="J231" s="152" t="e">
        <f>VLOOKUP($A231,Atashe!$B$207:$M$270,7,FALSE)-SUM($D231:I231)</f>
        <v>#REF!</v>
      </c>
      <c r="K231" s="152" t="e">
        <f>VLOOKUP($A231,Atashe!$B$207:$M$270,7,FALSE)-SUM($D231:J231)</f>
        <v>#REF!</v>
      </c>
      <c r="L231" s="152" t="e">
        <f>VLOOKUP($A231,Atashe!$B$207:$M$270,7,FALSE)-SUM($D231:K231)</f>
        <v>#REF!</v>
      </c>
      <c r="M231" s="152" t="e">
        <f>VLOOKUP($A231,Atashe!$B$207:$M$270,7,FALSE)-SUM($D231:L231)</f>
        <v>#REF!</v>
      </c>
      <c r="N231" s="152" t="e">
        <f>VLOOKUP($A231,Atashe!$B$207:$M$270,7,FALSE)-SUM($D231:M231)</f>
        <v>#REF!</v>
      </c>
      <c r="O231" s="152" t="e">
        <f>VLOOKUP($A231,Atashe!$B$207:$M$270,7,FALSE)-SUM($D231:N231)</f>
        <v>#REF!</v>
      </c>
      <c r="P231" s="150" t="e">
        <f>SUM(D231:O231)</f>
        <v>#REF!</v>
      </c>
      <c r="Q231" s="150" t="e">
        <f t="shared" si="118"/>
        <v>#REF!</v>
      </c>
    </row>
    <row r="232" spans="1:17" s="188" customFormat="1" ht="18.75" x14ac:dyDescent="0.3">
      <c r="A232" s="189">
        <v>1330</v>
      </c>
      <c r="B232" s="190" t="s">
        <v>118</v>
      </c>
      <c r="C232" s="191">
        <f t="shared" ref="C232:P232" si="119">SUM(C233:C235)</f>
        <v>0</v>
      </c>
      <c r="D232" s="191" t="e">
        <f t="shared" si="119"/>
        <v>#REF!</v>
      </c>
      <c r="E232" s="191" t="e">
        <f t="shared" si="119"/>
        <v>#REF!</v>
      </c>
      <c r="F232" s="191" t="e">
        <f t="shared" si="119"/>
        <v>#REF!</v>
      </c>
      <c r="G232" s="191" t="e">
        <f t="shared" si="119"/>
        <v>#REF!</v>
      </c>
      <c r="H232" s="191" t="e">
        <f t="shared" si="119"/>
        <v>#REF!</v>
      </c>
      <c r="I232" s="191" t="e">
        <f t="shared" si="119"/>
        <v>#REF!</v>
      </c>
      <c r="J232" s="191" t="e">
        <f t="shared" si="119"/>
        <v>#REF!</v>
      </c>
      <c r="K232" s="191" t="e">
        <f t="shared" si="119"/>
        <v>#REF!</v>
      </c>
      <c r="L232" s="191" t="e">
        <f t="shared" si="119"/>
        <v>#REF!</v>
      </c>
      <c r="M232" s="191" t="e">
        <f t="shared" si="119"/>
        <v>#REF!</v>
      </c>
      <c r="N232" s="191" t="e">
        <f t="shared" si="119"/>
        <v>#REF!</v>
      </c>
      <c r="O232" s="191" t="e">
        <f t="shared" si="119"/>
        <v>#REF!</v>
      </c>
      <c r="P232" s="191" t="e">
        <f t="shared" si="119"/>
        <v>#REF!</v>
      </c>
      <c r="Q232" s="191" t="e">
        <f t="shared" si="118"/>
        <v>#REF!</v>
      </c>
    </row>
    <row r="233" spans="1:17" ht="18.75" x14ac:dyDescent="0.3">
      <c r="A233" s="138">
        <v>13310</v>
      </c>
      <c r="B233" s="23" t="s">
        <v>181</v>
      </c>
      <c r="C233" s="66">
        <f>SUMIF(Atashe!$B$210:$B$270,'Spenzimet mujore -Atashe'!A233,Atashe!$D$210:$D$270)</f>
        <v>0</v>
      </c>
      <c r="D233" s="152" t="e">
        <f>VLOOKUP($A233,Atashe!$B$207:$M$270,7,FALSE)</f>
        <v>#REF!</v>
      </c>
      <c r="E233" s="152" t="e">
        <f>VLOOKUP($A233,Atashe!$B$207:$M$270,7,FALSE)-SUM($D233:D233)</f>
        <v>#REF!</v>
      </c>
      <c r="F233" s="152" t="e">
        <f>VLOOKUP($A233,Atashe!$B$207:$M$270,7,FALSE)-SUM($D233:E233)</f>
        <v>#REF!</v>
      </c>
      <c r="G233" s="152" t="e">
        <f>VLOOKUP($A233,Atashe!$B$207:$M$270,7,FALSE)-SUM($D233:F233)</f>
        <v>#REF!</v>
      </c>
      <c r="H233" s="152" t="e">
        <f>VLOOKUP($A233,Atashe!$B$207:$M$270,7,FALSE)-SUM($D233:G233)</f>
        <v>#REF!</v>
      </c>
      <c r="I233" s="152" t="e">
        <f>VLOOKUP($A233,Atashe!$B$207:$M$270,7,FALSE)-SUM($D233:H233)</f>
        <v>#REF!</v>
      </c>
      <c r="J233" s="152" t="e">
        <f>VLOOKUP($A233,Atashe!$B$207:$M$270,7,FALSE)-SUM($D233:I233)</f>
        <v>#REF!</v>
      </c>
      <c r="K233" s="152" t="e">
        <f>VLOOKUP($A233,Atashe!$B$207:$M$270,7,FALSE)-SUM($D233:J233)</f>
        <v>#REF!</v>
      </c>
      <c r="L233" s="152" t="e">
        <f>VLOOKUP($A233,Atashe!$B$207:$M$270,7,FALSE)-SUM($D233:K233)</f>
        <v>#REF!</v>
      </c>
      <c r="M233" s="152" t="e">
        <f>VLOOKUP($A233,Atashe!$B$207:$M$270,7,FALSE)-SUM($D233:L233)</f>
        <v>#REF!</v>
      </c>
      <c r="N233" s="152" t="e">
        <f>VLOOKUP($A233,Atashe!$B$207:$M$270,7,FALSE)-SUM($D233:M233)</f>
        <v>#REF!</v>
      </c>
      <c r="O233" s="152" t="e">
        <f>VLOOKUP($A233,Atashe!$B$207:$M$270,7,FALSE)-SUM($D233:N233)</f>
        <v>#REF!</v>
      </c>
      <c r="P233" s="150" t="e">
        <f>SUM(D233:O233)</f>
        <v>#REF!</v>
      </c>
      <c r="Q233" s="150" t="e">
        <f t="shared" si="118"/>
        <v>#REF!</v>
      </c>
    </row>
    <row r="234" spans="1:17" s="207" customFormat="1" ht="18.75" x14ac:dyDescent="0.3">
      <c r="A234" s="138">
        <v>13320</v>
      </c>
      <c r="B234" s="23" t="s">
        <v>6</v>
      </c>
      <c r="C234" s="204">
        <f>SUMIF(Atashe!$B$210:$B$270,'Spenzimet mujore -Atashe'!A234,Atashe!$D$210:$D$270)</f>
        <v>0</v>
      </c>
      <c r="D234" s="152" t="e">
        <f>VLOOKUP($A234,Atashe!$B$207:$M$270,7,FALSE)</f>
        <v>#REF!</v>
      </c>
      <c r="E234" s="152" t="e">
        <f>VLOOKUP($A234,Atashe!$B$207:$M$270,7,FALSE)-SUM($D234:D234)</f>
        <v>#REF!</v>
      </c>
      <c r="F234" s="152" t="e">
        <f>VLOOKUP($A234,Atashe!$B$207:$M$270,7,FALSE)-SUM($D234:E234)</f>
        <v>#REF!</v>
      </c>
      <c r="G234" s="152" t="e">
        <f>VLOOKUP($A234,Atashe!$B$207:$M$270,7,FALSE)-SUM($D234:F234)</f>
        <v>#REF!</v>
      </c>
      <c r="H234" s="152" t="e">
        <f>VLOOKUP($A234,Atashe!$B$207:$M$270,7,FALSE)-SUM($D234:G234)</f>
        <v>#REF!</v>
      </c>
      <c r="I234" s="152" t="e">
        <f>VLOOKUP($A234,Atashe!$B$207:$M$270,7,FALSE)-SUM($D234:H234)</f>
        <v>#REF!</v>
      </c>
      <c r="J234" s="152" t="e">
        <f>VLOOKUP($A234,Atashe!$B$207:$M$270,7,FALSE)-SUM($D234:I234)</f>
        <v>#REF!</v>
      </c>
      <c r="K234" s="152" t="e">
        <f>VLOOKUP($A234,Atashe!$B$207:$M$270,7,FALSE)-SUM($D234:J234)</f>
        <v>#REF!</v>
      </c>
      <c r="L234" s="152" t="e">
        <f>VLOOKUP($A234,Atashe!$B$207:$M$270,7,FALSE)-SUM($D234:K234)</f>
        <v>#REF!</v>
      </c>
      <c r="M234" s="152" t="e">
        <f>VLOOKUP($A234,Atashe!$B$207:$M$270,7,FALSE)-SUM($D234:L234)</f>
        <v>#REF!</v>
      </c>
      <c r="N234" s="152" t="e">
        <f>VLOOKUP($A234,Atashe!$B$207:$M$270,7,FALSE)-SUM($D234:M234)</f>
        <v>#REF!</v>
      </c>
      <c r="O234" s="152" t="e">
        <f>VLOOKUP($A234,Atashe!$B$207:$M$270,7,FALSE)-SUM($D234:N234)</f>
        <v>#REF!</v>
      </c>
      <c r="P234" s="150" t="e">
        <f>SUM(D234:O234)</f>
        <v>#REF!</v>
      </c>
      <c r="Q234" s="150" t="e">
        <f>IF(P234&gt;0,P234/C234*100," ")</f>
        <v>#REF!</v>
      </c>
    </row>
    <row r="235" spans="1:17" s="206" customFormat="1" ht="18.75" x14ac:dyDescent="0.3">
      <c r="A235" s="138">
        <v>13330</v>
      </c>
      <c r="B235" s="23" t="s">
        <v>179</v>
      </c>
      <c r="C235" s="204">
        <f>SUMIF(Atashe!$B$210:$B$270,'Spenzimet mujore -Atashe'!A235,Atashe!$D$210:$D$270)</f>
        <v>0</v>
      </c>
      <c r="D235" s="152" t="e">
        <f>VLOOKUP($A235,Atashe!$B$207:$M$270,7,FALSE)</f>
        <v>#REF!</v>
      </c>
      <c r="E235" s="152" t="e">
        <f>VLOOKUP($A235,Atashe!$B$207:$M$270,7,FALSE)-SUM($D235:D235)</f>
        <v>#REF!</v>
      </c>
      <c r="F235" s="152" t="e">
        <f>VLOOKUP($A235,Atashe!$B$207:$M$270,7,FALSE)-SUM($D235:E235)</f>
        <v>#REF!</v>
      </c>
      <c r="G235" s="152" t="e">
        <f>VLOOKUP($A235,Atashe!$B$207:$M$270,7,FALSE)-SUM($D235:F235)</f>
        <v>#REF!</v>
      </c>
      <c r="H235" s="152" t="e">
        <f>VLOOKUP($A235,Atashe!$B$207:$M$270,7,FALSE)-SUM($D235:G235)</f>
        <v>#REF!</v>
      </c>
      <c r="I235" s="152" t="e">
        <f>VLOOKUP($A235,Atashe!$B$207:$M$270,7,FALSE)-SUM($D235:H235)</f>
        <v>#REF!</v>
      </c>
      <c r="J235" s="152" t="e">
        <f>VLOOKUP($A235,Atashe!$B$207:$M$270,7,FALSE)-SUM($D235:I235)</f>
        <v>#REF!</v>
      </c>
      <c r="K235" s="152" t="e">
        <f>VLOOKUP($A235,Atashe!$B$207:$M$270,7,FALSE)-SUM($D235:J235)</f>
        <v>#REF!</v>
      </c>
      <c r="L235" s="152" t="e">
        <f>VLOOKUP($A235,Atashe!$B$207:$M$270,7,FALSE)-SUM($D235:K235)</f>
        <v>#REF!</v>
      </c>
      <c r="M235" s="152" t="e">
        <f>VLOOKUP($A235,Atashe!$B$207:$M$270,7,FALSE)-SUM($D235:L235)</f>
        <v>#REF!</v>
      </c>
      <c r="N235" s="152" t="e">
        <f>VLOOKUP($A235,Atashe!$B$207:$M$270,7,FALSE)-SUM($D235:M235)</f>
        <v>#REF!</v>
      </c>
      <c r="O235" s="152" t="e">
        <f>VLOOKUP($A235,Atashe!$B$207:$M$270,7,FALSE)-SUM($D235:N235)</f>
        <v>#REF!</v>
      </c>
      <c r="P235" s="150" t="e">
        <f>SUM(D235:O235)</f>
        <v>#REF!</v>
      </c>
      <c r="Q235" s="150" t="e">
        <f>IF(P235&gt;0,P235/C235*100," ")</f>
        <v>#REF!</v>
      </c>
    </row>
    <row r="236" spans="1:17" s="188" customFormat="1" ht="18.75" x14ac:dyDescent="0.3">
      <c r="A236" s="189">
        <v>1340</v>
      </c>
      <c r="B236" s="190" t="s">
        <v>119</v>
      </c>
      <c r="C236" s="191">
        <f t="shared" ref="C236:N236" si="120">SUM(C237:C242)</f>
        <v>0</v>
      </c>
      <c r="D236" s="191" t="e">
        <f t="shared" si="120"/>
        <v>#REF!</v>
      </c>
      <c r="E236" s="191" t="e">
        <f t="shared" si="120"/>
        <v>#REF!</v>
      </c>
      <c r="F236" s="191" t="e">
        <f t="shared" si="120"/>
        <v>#REF!</v>
      </c>
      <c r="G236" s="191" t="e">
        <f t="shared" si="120"/>
        <v>#REF!</v>
      </c>
      <c r="H236" s="191" t="e">
        <f t="shared" si="120"/>
        <v>#REF!</v>
      </c>
      <c r="I236" s="191" t="e">
        <f t="shared" si="120"/>
        <v>#REF!</v>
      </c>
      <c r="J236" s="191" t="e">
        <f t="shared" si="120"/>
        <v>#REF!</v>
      </c>
      <c r="K236" s="191" t="e">
        <f t="shared" si="120"/>
        <v>#REF!</v>
      </c>
      <c r="L236" s="191" t="e">
        <f t="shared" si="120"/>
        <v>#REF!</v>
      </c>
      <c r="M236" s="191" t="e">
        <f t="shared" si="120"/>
        <v>#REF!</v>
      </c>
      <c r="N236" s="191" t="e">
        <f t="shared" si="120"/>
        <v>#REF!</v>
      </c>
      <c r="O236" s="191" t="e">
        <f>SUM(O237:O242)</f>
        <v>#REF!</v>
      </c>
      <c r="P236" s="191" t="e">
        <f>SUM(P237:P242)</f>
        <v>#REF!</v>
      </c>
      <c r="Q236" s="191" t="e">
        <f t="shared" si="118"/>
        <v>#REF!</v>
      </c>
    </row>
    <row r="237" spans="1:17" ht="18.75" x14ac:dyDescent="0.3">
      <c r="A237" s="15">
        <v>13410</v>
      </c>
      <c r="B237" s="23" t="s">
        <v>37</v>
      </c>
      <c r="C237" s="66">
        <f>SUMIF(Atashe!$B$210:$B$270,'Spenzimet mujore -Atashe'!A237,Atashe!$D$210:$D$270)</f>
        <v>0</v>
      </c>
      <c r="D237" s="152" t="e">
        <f>VLOOKUP($A237,Atashe!$B$207:$M$270,7,FALSE)</f>
        <v>#REF!</v>
      </c>
      <c r="E237" s="152" t="e">
        <f>VLOOKUP($A237,Atashe!$B$207:$M$270,7,FALSE)-SUM($D237:D237)</f>
        <v>#REF!</v>
      </c>
      <c r="F237" s="152" t="e">
        <f>VLOOKUP($A237,Atashe!$B$207:$M$270,7,FALSE)-SUM($D237:E237)</f>
        <v>#REF!</v>
      </c>
      <c r="G237" s="152" t="e">
        <f>VLOOKUP($A237,Atashe!$B$207:$M$270,7,FALSE)-SUM($D237:F237)</f>
        <v>#REF!</v>
      </c>
      <c r="H237" s="152" t="e">
        <f>VLOOKUP($A237,Atashe!$B$207:$M$270,7,FALSE)-SUM($D237:G237)</f>
        <v>#REF!</v>
      </c>
      <c r="I237" s="152" t="e">
        <f>VLOOKUP($A237,Atashe!$B$207:$M$270,7,FALSE)-SUM($D237:H237)</f>
        <v>#REF!</v>
      </c>
      <c r="J237" s="152" t="e">
        <f>VLOOKUP($A237,Atashe!$B$207:$M$270,7,FALSE)-SUM($D237:I237)</f>
        <v>#REF!</v>
      </c>
      <c r="K237" s="152" t="e">
        <f>VLOOKUP($A237,Atashe!$B$207:$M$270,7,FALSE)-SUM($D237:J237)</f>
        <v>#REF!</v>
      </c>
      <c r="L237" s="152" t="e">
        <f>VLOOKUP($A237,Atashe!$B$207:$M$270,7,FALSE)-SUM($D237:K237)</f>
        <v>#REF!</v>
      </c>
      <c r="M237" s="152" t="e">
        <f>VLOOKUP($A237,Atashe!$B$207:$M$270,7,FALSE)-SUM($D237:L237)</f>
        <v>#REF!</v>
      </c>
      <c r="N237" s="152" t="e">
        <f>VLOOKUP($A237,Atashe!$B$207:$M$270,7,FALSE)-SUM($D237:M237)</f>
        <v>#REF!</v>
      </c>
      <c r="O237" s="152" t="e">
        <f>VLOOKUP($A237,Atashe!$B$207:$M$270,7,FALSE)-SUM($D237:N237)</f>
        <v>#REF!</v>
      </c>
      <c r="P237" s="150" t="e">
        <f t="shared" ref="P237:P242" si="121">SUM(D237:O237)</f>
        <v>#REF!</v>
      </c>
      <c r="Q237" s="150" t="e">
        <f t="shared" si="118"/>
        <v>#REF!</v>
      </c>
    </row>
    <row r="238" spans="1:17" s="206" customFormat="1" ht="18.75" x14ac:dyDescent="0.3">
      <c r="A238" s="15">
        <v>13430</v>
      </c>
      <c r="B238" s="23" t="s">
        <v>38</v>
      </c>
      <c r="C238" s="204">
        <f>SUMIF(Atashe!$B$210:$B$270,'Spenzimet mujore -Atashe'!A238,Atashe!$D$210:$D$270)</f>
        <v>0</v>
      </c>
      <c r="D238" s="152" t="e">
        <f>VLOOKUP($A238,Atashe!$B$207:$M$270,7,FALSE)</f>
        <v>#REF!</v>
      </c>
      <c r="E238" s="152" t="e">
        <f>VLOOKUP($A238,Atashe!$B$207:$M$270,7,FALSE)-SUM($D238:D238)</f>
        <v>#REF!</v>
      </c>
      <c r="F238" s="152" t="e">
        <f>VLOOKUP($A238,Atashe!$B$207:$M$270,7,FALSE)-SUM($D238:E238)</f>
        <v>#REF!</v>
      </c>
      <c r="G238" s="152" t="e">
        <f>VLOOKUP($A238,Atashe!$B$207:$M$270,7,FALSE)-SUM($D238:F238)</f>
        <v>#REF!</v>
      </c>
      <c r="H238" s="152" t="e">
        <f>VLOOKUP($A238,Atashe!$B$207:$M$270,7,FALSE)-SUM($D238:G238)</f>
        <v>#REF!</v>
      </c>
      <c r="I238" s="152" t="e">
        <f>VLOOKUP($A238,Atashe!$B$207:$M$270,7,FALSE)-SUM($D238:H238)</f>
        <v>#REF!</v>
      </c>
      <c r="J238" s="152" t="e">
        <f>VLOOKUP($A238,Atashe!$B$207:$M$270,7,FALSE)-SUM($D238:I238)</f>
        <v>#REF!</v>
      </c>
      <c r="K238" s="152" t="e">
        <f>VLOOKUP($A238,Atashe!$B$207:$M$270,7,FALSE)-SUM($D238:J238)</f>
        <v>#REF!</v>
      </c>
      <c r="L238" s="152" t="e">
        <f>VLOOKUP($A238,Atashe!$B$207:$M$270,7,FALSE)-SUM($D238:K238)</f>
        <v>#REF!</v>
      </c>
      <c r="M238" s="152" t="e">
        <f>VLOOKUP($A238,Atashe!$B$207:$M$270,7,FALSE)-SUM($D238:L238)</f>
        <v>#REF!</v>
      </c>
      <c r="N238" s="152" t="e">
        <f>VLOOKUP($A238,Atashe!$B$207:$M$270,7,FALSE)-SUM($D238:M238)</f>
        <v>#REF!</v>
      </c>
      <c r="O238" s="152" t="e">
        <f>VLOOKUP($A238,Atashe!$B$207:$M$270,7,FALSE)-SUM($D238:N238)</f>
        <v>#REF!</v>
      </c>
      <c r="P238" s="150" t="e">
        <f t="shared" si="121"/>
        <v>#REF!</v>
      </c>
      <c r="Q238" s="150" t="e">
        <f>IF(P238&gt;0,P238/C238*100," ")</f>
        <v>#REF!</v>
      </c>
    </row>
    <row r="239" spans="1:17" s="209" customFormat="1" ht="18.75" x14ac:dyDescent="0.3">
      <c r="A239" s="15">
        <v>13450</v>
      </c>
      <c r="B239" s="23" t="s">
        <v>183</v>
      </c>
      <c r="C239" s="204">
        <f>SUMIF(Atashe!$B$210:$B$270,'Spenzimet mujore -Atashe'!A239,Atashe!$D$210:$D$270)</f>
        <v>0</v>
      </c>
      <c r="D239" s="152" t="e">
        <f>VLOOKUP($A239,Atashe!$B$207:$M$270,7,FALSE)</f>
        <v>#REF!</v>
      </c>
      <c r="E239" s="152" t="e">
        <f>VLOOKUP($A239,Atashe!$B$207:$M$270,7,FALSE)-SUM($D239:D239)</f>
        <v>#REF!</v>
      </c>
      <c r="F239" s="152" t="e">
        <f>VLOOKUP($A239,Atashe!$B$207:$M$270,7,FALSE)-SUM($D239:E239)</f>
        <v>#REF!</v>
      </c>
      <c r="G239" s="152" t="e">
        <f>VLOOKUP($A239,Atashe!$B$207:$M$270,7,FALSE)-SUM($D239:F239)</f>
        <v>#REF!</v>
      </c>
      <c r="H239" s="152" t="e">
        <f>VLOOKUP($A239,Atashe!$B$207:$M$270,7,FALSE)-SUM($D239:G239)</f>
        <v>#REF!</v>
      </c>
      <c r="I239" s="152" t="e">
        <f>VLOOKUP($A239,Atashe!$B$207:$M$270,7,FALSE)-SUM($D239:H239)</f>
        <v>#REF!</v>
      </c>
      <c r="J239" s="152" t="e">
        <f>VLOOKUP($A239,Atashe!$B$207:$M$270,7,FALSE)-SUM($D239:I239)</f>
        <v>#REF!</v>
      </c>
      <c r="K239" s="152" t="e">
        <f>VLOOKUP($A239,Atashe!$B$207:$M$270,7,FALSE)-SUM($D239:J239)</f>
        <v>#REF!</v>
      </c>
      <c r="L239" s="152" t="e">
        <f>VLOOKUP($A239,Atashe!$B$207:$M$270,7,FALSE)-SUM($D239:K239)</f>
        <v>#REF!</v>
      </c>
      <c r="M239" s="152" t="e">
        <f>VLOOKUP($A239,Atashe!$B$207:$M$270,7,FALSE)-SUM($D239:L239)</f>
        <v>#REF!</v>
      </c>
      <c r="N239" s="152" t="e">
        <f>VLOOKUP($A239,Atashe!$B$207:$M$270,7,FALSE)-SUM($D239:M239)</f>
        <v>#REF!</v>
      </c>
      <c r="O239" s="152" t="e">
        <f>VLOOKUP($A239,Atashe!$B$207:$M$270,7,FALSE)-SUM($D239:N239)</f>
        <v>#REF!</v>
      </c>
      <c r="P239" s="150" t="e">
        <f t="shared" si="121"/>
        <v>#REF!</v>
      </c>
      <c r="Q239" s="150" t="e">
        <f>IF(P239&gt;0,P239/C239*100," ")</f>
        <v>#REF!</v>
      </c>
    </row>
    <row r="240" spans="1:17" ht="18.75" x14ac:dyDescent="0.3">
      <c r="A240" s="15">
        <v>13460</v>
      </c>
      <c r="B240" s="23" t="s">
        <v>178</v>
      </c>
      <c r="C240" s="204">
        <f>SUMIF(Atashe!$B$210:$B$270,'Spenzimet mujore -Atashe'!A240,Atashe!$D$210:$D$270)</f>
        <v>0</v>
      </c>
      <c r="D240" s="152" t="e">
        <f>VLOOKUP($A240,Atashe!$B$207:$M$270,7,FALSE)</f>
        <v>#REF!</v>
      </c>
      <c r="E240" s="152" t="e">
        <f>VLOOKUP($A240,Atashe!$B$207:$M$270,7,FALSE)-SUM($D240:D240)</f>
        <v>#REF!</v>
      </c>
      <c r="F240" s="152" t="e">
        <f>VLOOKUP($A240,Atashe!$B$207:$M$270,7,FALSE)-SUM($D240:E240)</f>
        <v>#REF!</v>
      </c>
      <c r="G240" s="152" t="e">
        <f>VLOOKUP($A240,Atashe!$B$207:$M$270,7,FALSE)-SUM($D240:F240)</f>
        <v>#REF!</v>
      </c>
      <c r="H240" s="152" t="e">
        <f>VLOOKUP($A240,Atashe!$B$207:$M$270,7,FALSE)-SUM($D240:G240)</f>
        <v>#REF!</v>
      </c>
      <c r="I240" s="152" t="e">
        <f>VLOOKUP($A240,Atashe!$B$207:$M$270,7,FALSE)-SUM($D240:H240)</f>
        <v>#REF!</v>
      </c>
      <c r="J240" s="152" t="e">
        <f>VLOOKUP($A240,Atashe!$B$207:$M$270,7,FALSE)-SUM($D240:I240)</f>
        <v>#REF!</v>
      </c>
      <c r="K240" s="152" t="e">
        <f>VLOOKUP($A240,Atashe!$B$207:$M$270,7,FALSE)-SUM($D240:J240)</f>
        <v>#REF!</v>
      </c>
      <c r="L240" s="152" t="e">
        <f>VLOOKUP($A240,Atashe!$B$207:$M$270,7,FALSE)-SUM($D240:K240)</f>
        <v>#REF!</v>
      </c>
      <c r="M240" s="152" t="e">
        <f>VLOOKUP($A240,Atashe!$B$207:$M$270,7,FALSE)-SUM($D240:L240)</f>
        <v>#REF!</v>
      </c>
      <c r="N240" s="152" t="e">
        <f>VLOOKUP($A240,Atashe!$B$207:$M$270,7,FALSE)-SUM($D240:M240)</f>
        <v>#REF!</v>
      </c>
      <c r="O240" s="152" t="e">
        <f>VLOOKUP($A240,Atashe!$B$207:$M$270,7,FALSE)-SUM($D240:N240)</f>
        <v>#REF!</v>
      </c>
      <c r="P240" s="150" t="e">
        <f t="shared" si="121"/>
        <v>#REF!</v>
      </c>
      <c r="Q240" s="150" t="e">
        <f t="shared" si="118"/>
        <v>#REF!</v>
      </c>
    </row>
    <row r="241" spans="1:17" ht="18.75" x14ac:dyDescent="0.3">
      <c r="A241" s="15">
        <v>13470</v>
      </c>
      <c r="B241" s="23" t="s">
        <v>137</v>
      </c>
      <c r="C241" s="204">
        <f>SUMIF(Atashe!$B$210:$B$270,'Spenzimet mujore -Atashe'!A241,Atashe!$D$210:$D$270)</f>
        <v>0</v>
      </c>
      <c r="D241" s="152" t="e">
        <f>VLOOKUP($A241,Atashe!$B$207:$M$270,7,FALSE)</f>
        <v>#REF!</v>
      </c>
      <c r="E241" s="152" t="e">
        <f>VLOOKUP($A241,Atashe!$B$207:$M$270,7,FALSE)-SUM($D241:D241)</f>
        <v>#REF!</v>
      </c>
      <c r="F241" s="152" t="e">
        <f>VLOOKUP($A241,Atashe!$B$207:$M$270,7,FALSE)-SUM($D241:E241)</f>
        <v>#REF!</v>
      </c>
      <c r="G241" s="152" t="e">
        <f>VLOOKUP($A241,Atashe!$B$207:$M$270,7,FALSE)-SUM($D241:F241)</f>
        <v>#REF!</v>
      </c>
      <c r="H241" s="152" t="e">
        <f>VLOOKUP($A241,Atashe!$B$207:$M$270,7,FALSE)-SUM($D241:G241)</f>
        <v>#REF!</v>
      </c>
      <c r="I241" s="152" t="e">
        <f>VLOOKUP($A241,Atashe!$B$207:$M$270,7,FALSE)-SUM($D241:H241)</f>
        <v>#REF!</v>
      </c>
      <c r="J241" s="152" t="e">
        <f>VLOOKUP($A241,Atashe!$B$207:$M$270,7,FALSE)-SUM($D241:I241)</f>
        <v>#REF!</v>
      </c>
      <c r="K241" s="152" t="e">
        <f>VLOOKUP($A241,Atashe!$B$207:$M$270,7,FALSE)-SUM($D241:J241)</f>
        <v>#REF!</v>
      </c>
      <c r="L241" s="152" t="e">
        <f>VLOOKUP($A241,Atashe!$B$207:$M$270,7,FALSE)-SUM($D241:K241)</f>
        <v>#REF!</v>
      </c>
      <c r="M241" s="152" t="e">
        <f>VLOOKUP($A241,Atashe!$B$207:$M$270,7,FALSE)-SUM($D241:L241)</f>
        <v>#REF!</v>
      </c>
      <c r="N241" s="152" t="e">
        <f>VLOOKUP($A241,Atashe!$B$207:$M$270,7,FALSE)-SUM($D241:M241)</f>
        <v>#REF!</v>
      </c>
      <c r="O241" s="152" t="e">
        <f>VLOOKUP($A241,Atashe!$B$207:$M$270,7,FALSE)-SUM($D241:N241)</f>
        <v>#REF!</v>
      </c>
      <c r="P241" s="150" t="e">
        <f t="shared" si="121"/>
        <v>#REF!</v>
      </c>
      <c r="Q241" s="150" t="e">
        <f t="shared" si="118"/>
        <v>#REF!</v>
      </c>
    </row>
    <row r="242" spans="1:17" ht="18.75" x14ac:dyDescent="0.3">
      <c r="A242" s="15">
        <v>13480</v>
      </c>
      <c r="B242" s="23" t="s">
        <v>39</v>
      </c>
      <c r="C242" s="66">
        <f>SUMIF(Atashe!$B$210:$B$270,'Spenzimet mujore -Atashe'!A242,Atashe!$D$210:$D$270)</f>
        <v>0</v>
      </c>
      <c r="D242" s="152" t="e">
        <f>VLOOKUP($A242,Atashe!$B$207:$M$270,7,FALSE)</f>
        <v>#REF!</v>
      </c>
      <c r="E242" s="152" t="e">
        <f>VLOOKUP($A242,Atashe!$B$207:$M$270,7,FALSE)-SUM($D242:D242)</f>
        <v>#REF!</v>
      </c>
      <c r="F242" s="152" t="e">
        <f>VLOOKUP($A242,Atashe!$B$207:$M$270,7,FALSE)-SUM($D242:E242)</f>
        <v>#REF!</v>
      </c>
      <c r="G242" s="152" t="e">
        <f>VLOOKUP($A242,Atashe!$B$207:$M$270,7,FALSE)-SUM($D242:F242)</f>
        <v>#REF!</v>
      </c>
      <c r="H242" s="152" t="e">
        <f>VLOOKUP($A242,Atashe!$B$207:$M$270,7,FALSE)-SUM($D242:G242)</f>
        <v>#REF!</v>
      </c>
      <c r="I242" s="152" t="e">
        <f>VLOOKUP($A242,Atashe!$B$207:$M$270,7,FALSE)-SUM($D242:H242)</f>
        <v>#REF!</v>
      </c>
      <c r="J242" s="152" t="e">
        <f>VLOOKUP($A242,Atashe!$B$207:$M$270,7,FALSE)-SUM($D242:I242)</f>
        <v>#REF!</v>
      </c>
      <c r="K242" s="152" t="e">
        <f>VLOOKUP($A242,Atashe!$B$207:$M$270,7,FALSE)-SUM($D242:J242)</f>
        <v>#REF!</v>
      </c>
      <c r="L242" s="152" t="e">
        <f>VLOOKUP($A242,Atashe!$B$207:$M$270,7,FALSE)-SUM($D242:K242)</f>
        <v>#REF!</v>
      </c>
      <c r="M242" s="152" t="e">
        <f>VLOOKUP($A242,Atashe!$B$207:$M$270,7,FALSE)-SUM($D242:L242)</f>
        <v>#REF!</v>
      </c>
      <c r="N242" s="152" t="e">
        <f>VLOOKUP($A242,Atashe!$B$207:$M$270,7,FALSE)-SUM($D242:M242)</f>
        <v>#REF!</v>
      </c>
      <c r="O242" s="152" t="e">
        <f>VLOOKUP($A242,Atashe!$B$207:$M$270,7,FALSE)-SUM($D242:N242)</f>
        <v>#REF!</v>
      </c>
      <c r="P242" s="150" t="e">
        <f t="shared" si="121"/>
        <v>#REF!</v>
      </c>
      <c r="Q242" s="150" t="e">
        <f t="shared" si="118"/>
        <v>#REF!</v>
      </c>
    </row>
    <row r="243" spans="1:17" s="188" customFormat="1" ht="18.75" x14ac:dyDescent="0.3">
      <c r="A243" s="189">
        <v>1350</v>
      </c>
      <c r="B243" s="190" t="s">
        <v>120</v>
      </c>
      <c r="C243" s="191">
        <f t="shared" ref="C243:P243" si="122">SUM(C244:C248)</f>
        <v>0</v>
      </c>
      <c r="D243" s="191" t="e">
        <f t="shared" si="122"/>
        <v>#REF!</v>
      </c>
      <c r="E243" s="191" t="e">
        <f t="shared" si="122"/>
        <v>#REF!</v>
      </c>
      <c r="F243" s="191" t="e">
        <f t="shared" si="122"/>
        <v>#REF!</v>
      </c>
      <c r="G243" s="191" t="e">
        <f t="shared" si="122"/>
        <v>#REF!</v>
      </c>
      <c r="H243" s="191" t="e">
        <f t="shared" si="122"/>
        <v>#REF!</v>
      </c>
      <c r="I243" s="191" t="e">
        <f t="shared" si="122"/>
        <v>#REF!</v>
      </c>
      <c r="J243" s="191" t="e">
        <f t="shared" si="122"/>
        <v>#REF!</v>
      </c>
      <c r="K243" s="191" t="e">
        <f t="shared" si="122"/>
        <v>#REF!</v>
      </c>
      <c r="L243" s="191" t="e">
        <f t="shared" si="122"/>
        <v>#REF!</v>
      </c>
      <c r="M243" s="191" t="e">
        <f t="shared" si="122"/>
        <v>#REF!</v>
      </c>
      <c r="N243" s="191" t="e">
        <f t="shared" si="122"/>
        <v>#REF!</v>
      </c>
      <c r="O243" s="191" t="e">
        <f t="shared" si="122"/>
        <v>#REF!</v>
      </c>
      <c r="P243" s="191" t="e">
        <f t="shared" si="122"/>
        <v>#REF!</v>
      </c>
      <c r="Q243" s="191" t="e">
        <f t="shared" si="118"/>
        <v>#REF!</v>
      </c>
    </row>
    <row r="244" spans="1:17" ht="18.75" x14ac:dyDescent="0.3">
      <c r="A244" s="15">
        <v>13501</v>
      </c>
      <c r="B244" s="24" t="s">
        <v>180</v>
      </c>
      <c r="C244" s="66">
        <f>SUMIF(Atashe!$B$210:$B$270,'Spenzimet mujore -Atashe'!A244,Atashe!$D$210:$D$270)</f>
        <v>0</v>
      </c>
      <c r="D244" s="152" t="e">
        <f>VLOOKUP($A244,Atashe!$B$207:$M$270,7,FALSE)</f>
        <v>#REF!</v>
      </c>
      <c r="E244" s="152" t="e">
        <f>VLOOKUP($A244,Atashe!$B$207:$M$270,7,FALSE)-SUM($D244:D244)</f>
        <v>#REF!</v>
      </c>
      <c r="F244" s="152" t="e">
        <f>VLOOKUP($A244,Atashe!$B$207:$M$270,7,FALSE)-SUM($D244:E244)</f>
        <v>#REF!</v>
      </c>
      <c r="G244" s="152" t="e">
        <f>VLOOKUP($A244,Atashe!$B$207:$M$270,7,FALSE)-SUM($D244:F244)</f>
        <v>#REF!</v>
      </c>
      <c r="H244" s="152" t="e">
        <f>VLOOKUP($A244,Atashe!$B$207:$M$270,7,FALSE)-SUM($D244:G244)</f>
        <v>#REF!</v>
      </c>
      <c r="I244" s="152" t="e">
        <f>VLOOKUP($A244,Atashe!$B$207:$M$270,7,FALSE)-SUM($D244:H244)</f>
        <v>#REF!</v>
      </c>
      <c r="J244" s="152" t="e">
        <f>VLOOKUP($A244,Atashe!$B$207:$M$270,7,FALSE)-SUM($D244:I244)</f>
        <v>#REF!</v>
      </c>
      <c r="K244" s="152" t="e">
        <f>VLOOKUP($A244,Atashe!$B$207:$M$270,7,FALSE)-SUM($D244:J244)</f>
        <v>#REF!</v>
      </c>
      <c r="L244" s="152" t="e">
        <f>VLOOKUP($A244,Atashe!$B$207:$M$270,7,FALSE)-SUM($D244:K244)</f>
        <v>#REF!</v>
      </c>
      <c r="M244" s="152" t="e">
        <f>VLOOKUP($A244,Atashe!$B$207:$M$270,7,FALSE)-SUM($D244:L244)</f>
        <v>#REF!</v>
      </c>
      <c r="N244" s="152" t="e">
        <f>VLOOKUP($A244,Atashe!$B$207:$M$270,7,FALSE)-SUM($D244:M244)</f>
        <v>#REF!</v>
      </c>
      <c r="O244" s="152" t="e">
        <f>VLOOKUP($A244,Atashe!$B$207:$M$270,7,FALSE)-SUM($D244:N244)</f>
        <v>#REF!</v>
      </c>
      <c r="P244" s="150" t="e">
        <f>SUM(D244:O244)</f>
        <v>#REF!</v>
      </c>
      <c r="Q244" s="150" t="e">
        <f t="shared" si="118"/>
        <v>#REF!</v>
      </c>
    </row>
    <row r="245" spans="1:17" s="206" customFormat="1" ht="18.75" x14ac:dyDescent="0.3">
      <c r="A245" s="15">
        <v>13503</v>
      </c>
      <c r="B245" s="24" t="s">
        <v>2</v>
      </c>
      <c r="C245" s="204">
        <f>SUMIF(Atashe!$B$210:$B$270,'Spenzimet mujore -Atashe'!A245,Atashe!$D$210:$D$270)</f>
        <v>0</v>
      </c>
      <c r="D245" s="152" t="e">
        <f>VLOOKUP($A245,Atashe!$B$207:$M$270,7,FALSE)</f>
        <v>#REF!</v>
      </c>
      <c r="E245" s="152" t="e">
        <f>VLOOKUP($A245,Atashe!$B$207:$M$270,7,FALSE)-SUM($D245:D245)</f>
        <v>#REF!</v>
      </c>
      <c r="F245" s="152" t="e">
        <f>VLOOKUP($A245,Atashe!$B$207:$M$270,7,FALSE)-SUM($D245:E245)</f>
        <v>#REF!</v>
      </c>
      <c r="G245" s="152" t="e">
        <f>VLOOKUP($A245,Atashe!$B$207:$M$270,7,FALSE)-SUM($D245:F245)</f>
        <v>#REF!</v>
      </c>
      <c r="H245" s="152" t="e">
        <f>VLOOKUP($A245,Atashe!$B$207:$M$270,7,FALSE)-SUM($D245:G245)</f>
        <v>#REF!</v>
      </c>
      <c r="I245" s="152" t="e">
        <f>VLOOKUP($A245,Atashe!$B$207:$M$270,7,FALSE)-SUM($D245:H245)</f>
        <v>#REF!</v>
      </c>
      <c r="J245" s="152" t="e">
        <f>VLOOKUP($A245,Atashe!$B$207:$M$270,7,FALSE)-SUM($D245:I245)</f>
        <v>#REF!</v>
      </c>
      <c r="K245" s="152" t="e">
        <f>VLOOKUP($A245,Atashe!$B$207:$M$270,7,FALSE)-SUM($D245:J245)</f>
        <v>#REF!</v>
      </c>
      <c r="L245" s="152" t="e">
        <f>VLOOKUP($A245,Atashe!$B$207:$M$270,7,FALSE)-SUM($D245:K245)</f>
        <v>#REF!</v>
      </c>
      <c r="M245" s="152" t="e">
        <f>VLOOKUP($A245,Atashe!$B$207:$M$270,7,FALSE)-SUM($D245:L245)</f>
        <v>#REF!</v>
      </c>
      <c r="N245" s="152" t="e">
        <f>VLOOKUP($A245,Atashe!$B$207:$M$270,7,FALSE)-SUM($D245:M245)</f>
        <v>#REF!</v>
      </c>
      <c r="O245" s="152" t="e">
        <f>VLOOKUP($A245,Atashe!$B$207:$M$270,7,FALSE)-SUM($D245:N245)</f>
        <v>#REF!</v>
      </c>
      <c r="P245" s="150" t="e">
        <f>SUM(D245:O245)</f>
        <v>#REF!</v>
      </c>
      <c r="Q245" s="150" t="e">
        <f>IF(P245&gt;0,P245/C245*100," ")</f>
        <v>#REF!</v>
      </c>
    </row>
    <row r="246" spans="1:17" s="206" customFormat="1" ht="18.75" x14ac:dyDescent="0.3">
      <c r="A246" s="15">
        <v>13504</v>
      </c>
      <c r="B246" s="24" t="s">
        <v>175</v>
      </c>
      <c r="C246" s="204">
        <f>SUMIF(Atashe!$B$210:$B$270,'Spenzimet mujore -Atashe'!A246,Atashe!$D$210:$D$270)</f>
        <v>0</v>
      </c>
      <c r="D246" s="152" t="e">
        <f>VLOOKUP($A246,Atashe!$B$207:$M$270,7,FALSE)</f>
        <v>#REF!</v>
      </c>
      <c r="E246" s="152" t="e">
        <f>VLOOKUP($A246,Atashe!$B$207:$M$270,7,FALSE)-SUM($D246:D246)</f>
        <v>#REF!</v>
      </c>
      <c r="F246" s="152" t="e">
        <f>VLOOKUP($A246,Atashe!$B$207:$M$270,7,FALSE)-SUM($D246:E246)</f>
        <v>#REF!</v>
      </c>
      <c r="G246" s="152" t="e">
        <f>VLOOKUP($A246,Atashe!$B$207:$M$270,7,FALSE)-SUM($D246:F246)</f>
        <v>#REF!</v>
      </c>
      <c r="H246" s="152" t="e">
        <f>VLOOKUP($A246,Atashe!$B$207:$M$270,7,FALSE)-SUM($D246:G246)</f>
        <v>#REF!</v>
      </c>
      <c r="I246" s="152" t="e">
        <f>VLOOKUP($A246,Atashe!$B$207:$M$270,7,FALSE)-SUM($D246:H246)</f>
        <v>#REF!</v>
      </c>
      <c r="J246" s="152" t="e">
        <f>VLOOKUP($A246,Atashe!$B$207:$M$270,7,FALSE)-SUM($D246:I246)</f>
        <v>#REF!</v>
      </c>
      <c r="K246" s="152" t="e">
        <f>VLOOKUP($A246,Atashe!$B$207:$M$270,7,FALSE)-SUM($D246:J246)</f>
        <v>#REF!</v>
      </c>
      <c r="L246" s="152" t="e">
        <f>VLOOKUP($A246,Atashe!$B$207:$M$270,7,FALSE)-SUM($D246:K246)</f>
        <v>#REF!</v>
      </c>
      <c r="M246" s="152" t="e">
        <f>VLOOKUP($A246,Atashe!$B$207:$M$270,7,FALSE)-SUM($D246:L246)</f>
        <v>#REF!</v>
      </c>
      <c r="N246" s="152" t="e">
        <f>VLOOKUP($A246,Atashe!$B$207:$M$270,7,FALSE)-SUM($D246:M246)</f>
        <v>#REF!</v>
      </c>
      <c r="O246" s="152" t="e">
        <f>VLOOKUP($A246,Atashe!$B$207:$M$270,7,FALSE)-SUM($D246:N246)</f>
        <v>#REF!</v>
      </c>
      <c r="P246" s="150" t="e">
        <f>SUM(D246:O246)</f>
        <v>#REF!</v>
      </c>
      <c r="Q246" s="150" t="e">
        <f>IF(P246&gt;0,P246/C246*100," ")</f>
        <v>#REF!</v>
      </c>
    </row>
    <row r="247" spans="1:17" s="209" customFormat="1" ht="18.75" x14ac:dyDescent="0.3">
      <c r="A247" s="15">
        <v>13505</v>
      </c>
      <c r="B247" s="24" t="s">
        <v>184</v>
      </c>
      <c r="C247" s="204">
        <f>SUMIF(Atashe!$B$210:$B$270,'Spenzimet mujore -Atashe'!A247,Atashe!$D$210:$D$270)</f>
        <v>0</v>
      </c>
      <c r="D247" s="152" t="e">
        <f>VLOOKUP($A247,Atashe!$B$207:$M$270,7,FALSE)</f>
        <v>#REF!</v>
      </c>
      <c r="E247" s="152" t="e">
        <f>VLOOKUP($A247,Atashe!$B$207:$M$270,7,FALSE)-SUM($D247:D247)</f>
        <v>#REF!</v>
      </c>
      <c r="F247" s="152" t="e">
        <f>VLOOKUP($A247,Atashe!$B$207:$M$270,7,FALSE)-SUM($D247:E247)</f>
        <v>#REF!</v>
      </c>
      <c r="G247" s="152" t="e">
        <f>VLOOKUP($A247,Atashe!$B$207:$M$270,7,FALSE)-SUM($D247:F247)</f>
        <v>#REF!</v>
      </c>
      <c r="H247" s="152" t="e">
        <f>VLOOKUP($A247,Atashe!$B$207:$M$270,7,FALSE)-SUM($D247:G247)</f>
        <v>#REF!</v>
      </c>
      <c r="I247" s="152" t="e">
        <f>VLOOKUP($A247,Atashe!$B$207:$M$270,7,FALSE)-SUM($D247:H247)</f>
        <v>#REF!</v>
      </c>
      <c r="J247" s="152" t="e">
        <f>VLOOKUP($A247,Atashe!$B$207:$M$270,7,FALSE)-SUM($D247:I247)</f>
        <v>#REF!</v>
      </c>
      <c r="K247" s="152" t="e">
        <f>VLOOKUP($A247,Atashe!$B$207:$M$270,7,FALSE)-SUM($D247:J247)</f>
        <v>#REF!</v>
      </c>
      <c r="L247" s="152" t="e">
        <f>VLOOKUP($A247,Atashe!$B$207:$M$270,7,FALSE)-SUM($D247:K247)</f>
        <v>#REF!</v>
      </c>
      <c r="M247" s="152" t="e">
        <f>VLOOKUP($A247,Atashe!$B$207:$M$270,7,FALSE)-SUM($D247:L247)</f>
        <v>#REF!</v>
      </c>
      <c r="N247" s="152" t="e">
        <f>VLOOKUP($A247,Atashe!$B$207:$M$270,7,FALSE)-SUM($D247:M247)</f>
        <v>#REF!</v>
      </c>
      <c r="O247" s="152" t="e">
        <f>VLOOKUP($A247,Atashe!$B$207:$M$270,7,FALSE)-SUM($D247:N247)</f>
        <v>#REF!</v>
      </c>
      <c r="P247" s="150" t="e">
        <f>SUM(D247:O247)</f>
        <v>#REF!</v>
      </c>
      <c r="Q247" s="150" t="e">
        <f>IF(P247&gt;0,P247/C247*100," ")</f>
        <v>#REF!</v>
      </c>
    </row>
    <row r="248" spans="1:17" s="206" customFormat="1" ht="18.75" x14ac:dyDescent="0.3">
      <c r="A248" s="15">
        <v>13509</v>
      </c>
      <c r="B248" s="24" t="s">
        <v>138</v>
      </c>
      <c r="C248" s="204">
        <f>SUMIF(Atashe!$B$210:$B$270,'Spenzimet mujore -Atashe'!A248,Atashe!$D$210:$D$270)</f>
        <v>0</v>
      </c>
      <c r="D248" s="152" t="e">
        <f>VLOOKUP($A248,Atashe!$B$207:$M$270,7,FALSE)</f>
        <v>#REF!</v>
      </c>
      <c r="E248" s="152" t="e">
        <f>VLOOKUP($A248,Atashe!$B$207:$M$270,7,FALSE)-SUM($D248:D248)</f>
        <v>#REF!</v>
      </c>
      <c r="F248" s="152" t="e">
        <f>VLOOKUP($A248,Atashe!$B$207:$M$270,7,FALSE)-SUM($D248:E248)</f>
        <v>#REF!</v>
      </c>
      <c r="G248" s="152" t="e">
        <f>VLOOKUP($A248,Atashe!$B$207:$M$270,7,FALSE)-SUM($D248:F248)</f>
        <v>#REF!</v>
      </c>
      <c r="H248" s="152" t="e">
        <f>VLOOKUP($A248,Atashe!$B$207:$M$270,7,FALSE)-SUM($D248:G248)</f>
        <v>#REF!</v>
      </c>
      <c r="I248" s="152" t="e">
        <f>VLOOKUP($A248,Atashe!$B$207:$M$270,7,FALSE)-SUM($D248:H248)</f>
        <v>#REF!</v>
      </c>
      <c r="J248" s="152" t="e">
        <f>VLOOKUP($A248,Atashe!$B$207:$M$270,7,FALSE)-SUM($D248:I248)</f>
        <v>#REF!</v>
      </c>
      <c r="K248" s="152" t="e">
        <f>VLOOKUP($A248,Atashe!$B$207:$M$270,7,FALSE)-SUM($D248:J248)</f>
        <v>#REF!</v>
      </c>
      <c r="L248" s="152" t="e">
        <f>VLOOKUP($A248,Atashe!$B$207:$M$270,7,FALSE)-SUM($D248:K248)</f>
        <v>#REF!</v>
      </c>
      <c r="M248" s="152" t="e">
        <f>VLOOKUP($A248,Atashe!$B$207:$M$270,7,FALSE)-SUM($D248:L248)</f>
        <v>#REF!</v>
      </c>
      <c r="N248" s="152" t="e">
        <f>VLOOKUP($A248,Atashe!$B$207:$M$270,7,FALSE)-SUM($D248:M248)</f>
        <v>#REF!</v>
      </c>
      <c r="O248" s="152" t="e">
        <f>VLOOKUP($A248,Atashe!$B$207:$M$270,7,FALSE)-SUM($D248:N248)</f>
        <v>#REF!</v>
      </c>
      <c r="P248" s="150" t="e">
        <f>SUM(D248:O248)</f>
        <v>#REF!</v>
      </c>
      <c r="Q248" s="150" t="e">
        <f>IF(P248&gt;0,P248/C248*100," ")</f>
        <v>#REF!</v>
      </c>
    </row>
    <row r="249" spans="1:17" s="188" customFormat="1" ht="18.75" x14ac:dyDescent="0.3">
      <c r="A249" s="189">
        <v>1360</v>
      </c>
      <c r="B249" s="190" t="s">
        <v>121</v>
      </c>
      <c r="C249" s="191">
        <f t="shared" ref="C249:N249" si="123">SUM(C250:C254)</f>
        <v>0</v>
      </c>
      <c r="D249" s="191" t="e">
        <f t="shared" si="123"/>
        <v>#REF!</v>
      </c>
      <c r="E249" s="191" t="e">
        <f t="shared" si="123"/>
        <v>#REF!</v>
      </c>
      <c r="F249" s="191" t="e">
        <f t="shared" si="123"/>
        <v>#REF!</v>
      </c>
      <c r="G249" s="191" t="e">
        <f t="shared" si="123"/>
        <v>#REF!</v>
      </c>
      <c r="H249" s="191" t="e">
        <f t="shared" si="123"/>
        <v>#REF!</v>
      </c>
      <c r="I249" s="191" t="e">
        <f t="shared" si="123"/>
        <v>#REF!</v>
      </c>
      <c r="J249" s="191" t="e">
        <f t="shared" si="123"/>
        <v>#REF!</v>
      </c>
      <c r="K249" s="191" t="e">
        <f t="shared" si="123"/>
        <v>#REF!</v>
      </c>
      <c r="L249" s="191" t="e">
        <f t="shared" si="123"/>
        <v>#REF!</v>
      </c>
      <c r="M249" s="191" t="e">
        <f t="shared" si="123"/>
        <v>#REF!</v>
      </c>
      <c r="N249" s="191" t="e">
        <f t="shared" si="123"/>
        <v>#REF!</v>
      </c>
      <c r="O249" s="191" t="e">
        <f>SUM(O250:O254)</f>
        <v>#REF!</v>
      </c>
      <c r="P249" s="191" t="e">
        <f>SUM(P250:P254)</f>
        <v>#REF!</v>
      </c>
      <c r="Q249" s="191" t="e">
        <f t="shared" si="118"/>
        <v>#REF!</v>
      </c>
    </row>
    <row r="250" spans="1:17" ht="18.75" x14ac:dyDescent="0.3">
      <c r="A250" s="15">
        <v>13610</v>
      </c>
      <c r="B250" s="24" t="s">
        <v>7</v>
      </c>
      <c r="C250" s="66">
        <f>SUMIF(Atashe!$B$210:$B$270,'Spenzimet mujore -Atashe'!A250,Atashe!$D$210:$D$270)</f>
        <v>0</v>
      </c>
      <c r="D250" s="152" t="e">
        <f>VLOOKUP($A250,Atashe!$B$207:$M$270,7,FALSE)</f>
        <v>#REF!</v>
      </c>
      <c r="E250" s="152" t="e">
        <f>VLOOKUP($A250,Atashe!$B$207:$M$270,7,FALSE)-SUM($D250:D250)</f>
        <v>#REF!</v>
      </c>
      <c r="F250" s="152" t="e">
        <f>VLOOKUP($A250,Atashe!$B$207:$M$270,7,FALSE)-SUM($D250:E250)</f>
        <v>#REF!</v>
      </c>
      <c r="G250" s="152" t="e">
        <f>VLOOKUP($A250,Atashe!$B$207:$M$270,7,FALSE)-SUM($D250:F250)</f>
        <v>#REF!</v>
      </c>
      <c r="H250" s="152" t="e">
        <f>VLOOKUP($A250,Atashe!$B$207:$M$270,7,FALSE)-SUM($D250:G250)</f>
        <v>#REF!</v>
      </c>
      <c r="I250" s="152" t="e">
        <f>VLOOKUP($A250,Atashe!$B$207:$M$270,7,FALSE)-SUM($D250:H250)</f>
        <v>#REF!</v>
      </c>
      <c r="J250" s="152" t="e">
        <f>VLOOKUP($A250,Atashe!$B$207:$M$270,7,FALSE)-SUM($D250:I250)</f>
        <v>#REF!</v>
      </c>
      <c r="K250" s="152" t="e">
        <f>VLOOKUP($A250,Atashe!$B$207:$M$270,7,FALSE)-SUM($D250:J250)</f>
        <v>#REF!</v>
      </c>
      <c r="L250" s="152" t="e">
        <f>VLOOKUP($A250,Atashe!$B$207:$M$270,7,FALSE)-SUM($D250:K250)</f>
        <v>#REF!</v>
      </c>
      <c r="M250" s="152" t="e">
        <f>VLOOKUP($A250,Atashe!$B$207:$M$270,7,FALSE)-SUM($D250:L250)</f>
        <v>#REF!</v>
      </c>
      <c r="N250" s="152" t="e">
        <f>VLOOKUP($A250,Atashe!$B$207:$M$270,7,FALSE)-SUM($D250:M250)</f>
        <v>#REF!</v>
      </c>
      <c r="O250" s="152" t="e">
        <f>VLOOKUP($A250,Atashe!$B$207:$M$270,7,FALSE)-SUM($D250:N250)</f>
        <v>#REF!</v>
      </c>
      <c r="P250" s="150" t="e">
        <f>SUM(D250:O250)</f>
        <v>#REF!</v>
      </c>
      <c r="Q250" s="150" t="e">
        <f t="shared" si="118"/>
        <v>#REF!</v>
      </c>
    </row>
    <row r="251" spans="1:17" s="206" customFormat="1" ht="18.75" x14ac:dyDescent="0.3">
      <c r="A251" s="15">
        <v>13620</v>
      </c>
      <c r="B251" s="24" t="s">
        <v>177</v>
      </c>
      <c r="C251" s="204">
        <f>SUMIF(Atashe!$B$210:$B$270,'Spenzimet mujore -Atashe'!A251,Atashe!$D$210:$D$270)</f>
        <v>0</v>
      </c>
      <c r="D251" s="152" t="e">
        <f>VLOOKUP($A251,Atashe!$B$207:$M$270,7,FALSE)</f>
        <v>#REF!</v>
      </c>
      <c r="E251" s="152" t="e">
        <f>VLOOKUP($A251,Atashe!$B$207:$M$270,7,FALSE)-SUM($D251:D251)</f>
        <v>#REF!</v>
      </c>
      <c r="F251" s="152" t="e">
        <f>VLOOKUP($A251,Atashe!$B$207:$M$270,7,FALSE)-SUM($D251:E251)</f>
        <v>#REF!</v>
      </c>
      <c r="G251" s="152" t="e">
        <f>VLOOKUP($A251,Atashe!$B$207:$M$270,7,FALSE)-SUM($D251:F251)</f>
        <v>#REF!</v>
      </c>
      <c r="H251" s="152" t="e">
        <f>VLOOKUP($A251,Atashe!$B$207:$M$270,7,FALSE)-SUM($D251:G251)</f>
        <v>#REF!</v>
      </c>
      <c r="I251" s="152" t="e">
        <f>VLOOKUP($A251,Atashe!$B$207:$M$270,7,FALSE)-SUM($D251:H251)</f>
        <v>#REF!</v>
      </c>
      <c r="J251" s="152" t="e">
        <f>VLOOKUP($A251,Atashe!$B$207:$M$270,7,FALSE)-SUM($D251:I251)</f>
        <v>#REF!</v>
      </c>
      <c r="K251" s="152" t="e">
        <f>VLOOKUP($A251,Atashe!$B$207:$M$270,7,FALSE)-SUM($D251:J251)</f>
        <v>#REF!</v>
      </c>
      <c r="L251" s="152" t="e">
        <f>VLOOKUP($A251,Atashe!$B$207:$M$270,7,FALSE)-SUM($D251:K251)</f>
        <v>#REF!</v>
      </c>
      <c r="M251" s="152" t="e">
        <f>VLOOKUP($A251,Atashe!$B$207:$M$270,7,FALSE)-SUM($D251:L251)</f>
        <v>#REF!</v>
      </c>
      <c r="N251" s="152" t="e">
        <f>VLOOKUP($A251,Atashe!$B$207:$M$270,7,FALSE)-SUM($D251:M251)</f>
        <v>#REF!</v>
      </c>
      <c r="O251" s="152" t="e">
        <f>VLOOKUP($A251,Atashe!$B$207:$M$270,7,FALSE)-SUM($D251:N251)</f>
        <v>#REF!</v>
      </c>
      <c r="P251" s="150" t="e">
        <f>SUM(D251:O251)</f>
        <v>#REF!</v>
      </c>
      <c r="Q251" s="150" t="e">
        <f>IF(P251&gt;0,P251/C251*100," ")</f>
        <v>#REF!</v>
      </c>
    </row>
    <row r="252" spans="1:17" s="206" customFormat="1" ht="18.75" x14ac:dyDescent="0.3">
      <c r="A252" s="15">
        <v>13640</v>
      </c>
      <c r="B252" s="24" t="s">
        <v>19</v>
      </c>
      <c r="C252" s="204">
        <f>SUMIF(Atashe!$B$210:$B$270,'Spenzimet mujore -Atashe'!A252,Atashe!$D$210:$D$270)</f>
        <v>0</v>
      </c>
      <c r="D252" s="152" t="e">
        <f>VLOOKUP($A252,Atashe!$B$207:$M$270,7,FALSE)</f>
        <v>#REF!</v>
      </c>
      <c r="E252" s="152" t="e">
        <f>VLOOKUP($A252,Atashe!$B$207:$M$270,7,FALSE)-SUM($D252:D252)</f>
        <v>#REF!</v>
      </c>
      <c r="F252" s="152" t="e">
        <f>VLOOKUP($A252,Atashe!$B$207:$M$270,7,FALSE)-SUM($D252:E252)</f>
        <v>#REF!</v>
      </c>
      <c r="G252" s="152" t="e">
        <f>VLOOKUP($A252,Atashe!$B$207:$M$270,7,FALSE)-SUM($D252:F252)</f>
        <v>#REF!</v>
      </c>
      <c r="H252" s="152" t="e">
        <f>VLOOKUP($A252,Atashe!$B$207:$M$270,7,FALSE)-SUM($D252:G252)</f>
        <v>#REF!</v>
      </c>
      <c r="I252" s="152" t="e">
        <f>VLOOKUP($A252,Atashe!$B$207:$M$270,7,FALSE)-SUM($D252:H252)</f>
        <v>#REF!</v>
      </c>
      <c r="J252" s="152" t="e">
        <f>VLOOKUP($A252,Atashe!$B$207:$M$270,7,FALSE)-SUM($D252:I252)</f>
        <v>#REF!</v>
      </c>
      <c r="K252" s="152" t="e">
        <f>VLOOKUP($A252,Atashe!$B$207:$M$270,7,FALSE)-SUM($D252:J252)</f>
        <v>#REF!</v>
      </c>
      <c r="L252" s="152" t="e">
        <f>VLOOKUP($A252,Atashe!$B$207:$M$270,7,FALSE)-SUM($D252:K252)</f>
        <v>#REF!</v>
      </c>
      <c r="M252" s="152" t="e">
        <f>VLOOKUP($A252,Atashe!$B$207:$M$270,7,FALSE)-SUM($D252:L252)</f>
        <v>#REF!</v>
      </c>
      <c r="N252" s="152" t="e">
        <f>VLOOKUP($A252,Atashe!$B$207:$M$270,7,FALSE)-SUM($D252:M252)</f>
        <v>#REF!</v>
      </c>
      <c r="O252" s="152" t="e">
        <f>VLOOKUP($A252,Atashe!$B$207:$M$270,7,FALSE)-SUM($D252:N252)</f>
        <v>#REF!</v>
      </c>
      <c r="P252" s="150" t="e">
        <f>SUM(D252:O252)</f>
        <v>#REF!</v>
      </c>
      <c r="Q252" s="150" t="e">
        <f>IF(P252&gt;0,P252/C252*100," ")</f>
        <v>#REF!</v>
      </c>
    </row>
    <row r="253" spans="1:17" s="229" customFormat="1" ht="18.75" x14ac:dyDescent="0.3">
      <c r="A253" s="15">
        <v>13650</v>
      </c>
      <c r="B253" s="24" t="s">
        <v>28</v>
      </c>
      <c r="C253" s="204">
        <f>SUMIF(Atashe!$B$210:$B$270,'Spenzimet mujore -Atashe'!A253,Atashe!$D$210:$D$270)</f>
        <v>0</v>
      </c>
      <c r="D253" s="152" t="e">
        <f>VLOOKUP($A253,Atashe!$B$207:$M$270,7,FALSE)</f>
        <v>#REF!</v>
      </c>
      <c r="E253" s="152" t="e">
        <f>VLOOKUP($A253,Atashe!$B$207:$M$270,7,FALSE)-SUM($D253:D253)</f>
        <v>#REF!</v>
      </c>
      <c r="F253" s="152" t="e">
        <f>VLOOKUP($A253,Atashe!$B$207:$M$270,7,FALSE)-SUM($D253:E253)</f>
        <v>#REF!</v>
      </c>
      <c r="G253" s="152" t="e">
        <f>VLOOKUP($A253,Atashe!$B$207:$M$270,7,FALSE)-SUM($D253:F253)</f>
        <v>#REF!</v>
      </c>
      <c r="H253" s="152" t="e">
        <f>VLOOKUP($A253,Atashe!$B$207:$M$270,7,FALSE)-SUM($D253:G253)</f>
        <v>#REF!</v>
      </c>
      <c r="I253" s="152" t="e">
        <f>VLOOKUP($A253,Atashe!$B$207:$M$270,7,FALSE)-SUM($D253:H253)</f>
        <v>#REF!</v>
      </c>
      <c r="J253" s="152" t="e">
        <f>VLOOKUP($A253,Atashe!$B$207:$M$270,7,FALSE)-SUM($D253:I253)</f>
        <v>#REF!</v>
      </c>
      <c r="K253" s="152" t="e">
        <f>VLOOKUP($A253,Atashe!$B$207:$M$270,7,FALSE)-SUM($D253:J253)</f>
        <v>#REF!</v>
      </c>
      <c r="L253" s="152" t="e">
        <f>VLOOKUP($A253,Atashe!$B$207:$M$270,7,FALSE)-SUM($D253:K253)</f>
        <v>#REF!</v>
      </c>
      <c r="M253" s="152" t="e">
        <f>VLOOKUP($A253,Atashe!$B$207:$M$270,7,FALSE)-SUM($D253:L253)</f>
        <v>#REF!</v>
      </c>
      <c r="N253" s="152" t="e">
        <f>VLOOKUP($A253,Atashe!$B$207:$M$270,7,FALSE)-SUM($D253:M253)</f>
        <v>#REF!</v>
      </c>
      <c r="O253" s="152" t="e">
        <f>VLOOKUP($A253,Atashe!$B$207:$M$270,7,FALSE)-SUM($D253:N253)</f>
        <v>#REF!</v>
      </c>
      <c r="P253" s="150" t="e">
        <f>SUM(D253:O253)</f>
        <v>#REF!</v>
      </c>
      <c r="Q253" s="150" t="e">
        <f>IF(P253&gt;0,P253/C253*100," ")</f>
        <v>#REF!</v>
      </c>
    </row>
    <row r="254" spans="1:17" ht="18.75" x14ac:dyDescent="0.3">
      <c r="A254" s="15">
        <v>13660</v>
      </c>
      <c r="B254" s="24" t="s">
        <v>16</v>
      </c>
      <c r="C254" s="204">
        <f>SUMIF(Atashe!$B$210:$B$270,'Spenzimet mujore -Atashe'!A254,Atashe!$D$210:$D$270)</f>
        <v>0</v>
      </c>
      <c r="D254" s="152" t="e">
        <f>VLOOKUP($A254,Atashe!$B$207:$M$270,7,FALSE)</f>
        <v>#REF!</v>
      </c>
      <c r="E254" s="152" t="e">
        <f>VLOOKUP($A254,Atashe!$B$207:$M$270,7,FALSE)-SUM($D254:D254)</f>
        <v>#REF!</v>
      </c>
      <c r="F254" s="152" t="e">
        <f>VLOOKUP($A254,Atashe!$B$207:$M$270,7,FALSE)-SUM($D254:E254)</f>
        <v>#REF!</v>
      </c>
      <c r="G254" s="152" t="e">
        <f>VLOOKUP($A254,Atashe!$B$207:$M$270,7,FALSE)-SUM($D254:F254)</f>
        <v>#REF!</v>
      </c>
      <c r="H254" s="152" t="e">
        <f>VLOOKUP($A254,Atashe!$B$207:$M$270,7,FALSE)-SUM($D254:G254)</f>
        <v>#REF!</v>
      </c>
      <c r="I254" s="152" t="e">
        <f>VLOOKUP($A254,Atashe!$B$207:$M$270,7,FALSE)-SUM($D254:H254)</f>
        <v>#REF!</v>
      </c>
      <c r="J254" s="152" t="e">
        <f>VLOOKUP($A254,Atashe!$B$207:$M$270,7,FALSE)-SUM($D254:I254)</f>
        <v>#REF!</v>
      </c>
      <c r="K254" s="152" t="e">
        <f>VLOOKUP($A254,Atashe!$B$207:$M$270,7,FALSE)-SUM($D254:J254)</f>
        <v>#REF!</v>
      </c>
      <c r="L254" s="152" t="e">
        <f>VLOOKUP($A254,Atashe!$B$207:$M$270,7,FALSE)-SUM($D254:K254)</f>
        <v>#REF!</v>
      </c>
      <c r="M254" s="152" t="e">
        <f>VLOOKUP($A254,Atashe!$B$207:$M$270,7,FALSE)-SUM($D254:L254)</f>
        <v>#REF!</v>
      </c>
      <c r="N254" s="152" t="e">
        <f>VLOOKUP($A254,Atashe!$B$207:$M$270,7,FALSE)-SUM($D254:M254)</f>
        <v>#REF!</v>
      </c>
      <c r="O254" s="152" t="e">
        <f>VLOOKUP($A254,Atashe!$B$207:$M$270,7,FALSE)-SUM($D254:N254)</f>
        <v>#REF!</v>
      </c>
      <c r="P254" s="150" t="e">
        <f>SUM(D254:O254)</f>
        <v>#REF!</v>
      </c>
      <c r="Q254" s="150" t="e">
        <f>IF(P254&gt;0,P254/C254*100," ")</f>
        <v>#REF!</v>
      </c>
    </row>
    <row r="255" spans="1:17" s="188" customFormat="1" ht="18.75" x14ac:dyDescent="0.3">
      <c r="A255" s="189">
        <v>1370</v>
      </c>
      <c r="B255" s="190" t="s">
        <v>122</v>
      </c>
      <c r="C255" s="191">
        <f t="shared" ref="C255:N255" si="124">SUM(C256:C257)</f>
        <v>0</v>
      </c>
      <c r="D255" s="191" t="e">
        <f t="shared" si="124"/>
        <v>#REF!</v>
      </c>
      <c r="E255" s="191" t="e">
        <f t="shared" si="124"/>
        <v>#REF!</v>
      </c>
      <c r="F255" s="191" t="e">
        <f t="shared" si="124"/>
        <v>#REF!</v>
      </c>
      <c r="G255" s="191" t="e">
        <f t="shared" si="124"/>
        <v>#REF!</v>
      </c>
      <c r="H255" s="191" t="e">
        <f t="shared" si="124"/>
        <v>#REF!</v>
      </c>
      <c r="I255" s="191" t="e">
        <f t="shared" si="124"/>
        <v>#REF!</v>
      </c>
      <c r="J255" s="191" t="e">
        <f t="shared" si="124"/>
        <v>#REF!</v>
      </c>
      <c r="K255" s="191" t="e">
        <f t="shared" si="124"/>
        <v>#REF!</v>
      </c>
      <c r="L255" s="191" t="e">
        <f t="shared" si="124"/>
        <v>#REF!</v>
      </c>
      <c r="M255" s="191" t="e">
        <f t="shared" si="124"/>
        <v>#REF!</v>
      </c>
      <c r="N255" s="191" t="e">
        <f t="shared" si="124"/>
        <v>#REF!</v>
      </c>
      <c r="O255" s="191" t="e">
        <f>SUM(O256:O257)</f>
        <v>#REF!</v>
      </c>
      <c r="P255" s="191" t="e">
        <f>SUM(P256:P257)</f>
        <v>#REF!</v>
      </c>
      <c r="Q255" s="191" t="e">
        <f t="shared" si="118"/>
        <v>#REF!</v>
      </c>
    </row>
    <row r="256" spans="1:17" ht="18.75" x14ac:dyDescent="0.3">
      <c r="A256" s="15">
        <v>13780</v>
      </c>
      <c r="B256" s="24" t="s">
        <v>0</v>
      </c>
      <c r="C256" s="66">
        <f>SUMIF(Atashe!$B$210:$B$270,'Spenzimet mujore -Atashe'!A256,Atashe!$D$210:$D$270)</f>
        <v>0</v>
      </c>
      <c r="D256" s="152" t="e">
        <f>VLOOKUP($A256,Atashe!$B$207:$M$270,7,FALSE)</f>
        <v>#REF!</v>
      </c>
      <c r="E256" s="152" t="e">
        <f>VLOOKUP($A256,Atashe!$B$207:$M$270,7,FALSE)-SUM($D256:D256)</f>
        <v>#REF!</v>
      </c>
      <c r="F256" s="152" t="e">
        <f>VLOOKUP($A256,Atashe!$B$207:$M$270,7,FALSE)-SUM($D256:E256)</f>
        <v>#REF!</v>
      </c>
      <c r="G256" s="152" t="e">
        <f>VLOOKUP($A256,Atashe!$B$207:$M$270,7,FALSE)-SUM($D256:F256)</f>
        <v>#REF!</v>
      </c>
      <c r="H256" s="152" t="e">
        <f>VLOOKUP($A256,Atashe!$B$207:$M$270,7,FALSE)-SUM($D256:G256)</f>
        <v>#REF!</v>
      </c>
      <c r="I256" s="152" t="e">
        <f>VLOOKUP($A256,Atashe!$B$207:$M$270,7,FALSE)-SUM($D256:H256)</f>
        <v>#REF!</v>
      </c>
      <c r="J256" s="152" t="e">
        <f>VLOOKUP($A256,Atashe!$B$207:$M$270,7,FALSE)-SUM($D256:I256)</f>
        <v>#REF!</v>
      </c>
      <c r="K256" s="152" t="e">
        <f>VLOOKUP($A256,Atashe!$B$207:$M$270,7,FALSE)-SUM($D256:J256)</f>
        <v>#REF!</v>
      </c>
      <c r="L256" s="152" t="e">
        <f>VLOOKUP($A256,Atashe!$B$207:$M$270,7,FALSE)-SUM($D256:K256)</f>
        <v>#REF!</v>
      </c>
      <c r="M256" s="152" t="e">
        <f>VLOOKUP($A256,Atashe!$B$207:$M$270,7,FALSE)-SUM($D256:L256)</f>
        <v>#REF!</v>
      </c>
      <c r="N256" s="152" t="e">
        <f>VLOOKUP($A256,Atashe!$B$207:$M$270,7,FALSE)-SUM($D256:M256)</f>
        <v>#REF!</v>
      </c>
      <c r="O256" s="152" t="e">
        <f>VLOOKUP($A256,Atashe!$B$207:$M$270,7,FALSE)-SUM($D256:N256)</f>
        <v>#REF!</v>
      </c>
      <c r="P256" s="150" t="e">
        <f>SUM(D256:O256)</f>
        <v>#REF!</v>
      </c>
      <c r="Q256" s="150" t="e">
        <f t="shared" si="118"/>
        <v>#REF!</v>
      </c>
    </row>
    <row r="257" spans="1:17" s="195" customFormat="1" ht="18.75" x14ac:dyDescent="0.3">
      <c r="A257" s="15">
        <v>13790</v>
      </c>
      <c r="B257" s="24" t="s">
        <v>32</v>
      </c>
      <c r="C257" s="66">
        <f>SUMIF(Atashe!$B$210:$B$270,'Spenzimet mujore -Atashe'!A257,Atashe!$D$210:$D$270)</f>
        <v>0</v>
      </c>
      <c r="D257" s="152" t="e">
        <f>VLOOKUP($A257,Atashe!$B$207:$M$270,7,FALSE)</f>
        <v>#REF!</v>
      </c>
      <c r="E257" s="152" t="e">
        <f>VLOOKUP($A257,Atashe!$B$207:$M$270,7,FALSE)-SUM($D257:D257)</f>
        <v>#REF!</v>
      </c>
      <c r="F257" s="152" t="e">
        <f>VLOOKUP($A257,Atashe!$B$207:$M$270,7,FALSE)-SUM($D257:E257)</f>
        <v>#REF!</v>
      </c>
      <c r="G257" s="152" t="e">
        <f>VLOOKUP($A257,Atashe!$B$207:$M$270,7,FALSE)-SUM($D257:F257)</f>
        <v>#REF!</v>
      </c>
      <c r="H257" s="152" t="e">
        <f>VLOOKUP($A257,Atashe!$B$207:$M$270,7,FALSE)-SUM($D257:G257)</f>
        <v>#REF!</v>
      </c>
      <c r="I257" s="152" t="e">
        <f>VLOOKUP($A257,Atashe!$B$207:$M$270,7,FALSE)-SUM($D257:H257)</f>
        <v>#REF!</v>
      </c>
      <c r="J257" s="152" t="e">
        <f>VLOOKUP($A257,Atashe!$B$207:$M$270,7,FALSE)-SUM($D257:I257)</f>
        <v>#REF!</v>
      </c>
      <c r="K257" s="152" t="e">
        <f>VLOOKUP($A257,Atashe!$B$207:$M$270,7,FALSE)-SUM($D257:J257)</f>
        <v>#REF!</v>
      </c>
      <c r="L257" s="152" t="e">
        <f>VLOOKUP($A257,Atashe!$B$207:$M$270,7,FALSE)-SUM($D257:K257)</f>
        <v>#REF!</v>
      </c>
      <c r="M257" s="152" t="e">
        <f>VLOOKUP($A257,Atashe!$B$207:$M$270,7,FALSE)-SUM($D257:L257)</f>
        <v>#REF!</v>
      </c>
      <c r="N257" s="152" t="e">
        <f>VLOOKUP($A257,Atashe!$B$207:$M$270,7,FALSE)-SUM($D257:M257)</f>
        <v>#REF!</v>
      </c>
      <c r="O257" s="152" t="e">
        <f>VLOOKUP($A257,Atashe!$B$207:$M$270,7,FALSE)-SUM($D257:N257)</f>
        <v>#REF!</v>
      </c>
      <c r="P257" s="150" t="e">
        <f>SUM(D257:O257)</f>
        <v>#REF!</v>
      </c>
      <c r="Q257" s="150" t="e">
        <f t="shared" si="118"/>
        <v>#REF!</v>
      </c>
    </row>
    <row r="258" spans="1:17" s="188" customFormat="1" ht="18.75" x14ac:dyDescent="0.3">
      <c r="A258" s="189">
        <v>1380</v>
      </c>
      <c r="B258" s="190" t="s">
        <v>123</v>
      </c>
      <c r="C258" s="191">
        <f t="shared" ref="C258:P258" si="125">SUM(C259:C259)</f>
        <v>0</v>
      </c>
      <c r="D258" s="191" t="e">
        <f t="shared" si="125"/>
        <v>#REF!</v>
      </c>
      <c r="E258" s="191" t="e">
        <f t="shared" si="125"/>
        <v>#REF!</v>
      </c>
      <c r="F258" s="191" t="e">
        <f t="shared" si="125"/>
        <v>#REF!</v>
      </c>
      <c r="G258" s="191" t="e">
        <f t="shared" si="125"/>
        <v>#REF!</v>
      </c>
      <c r="H258" s="191" t="e">
        <f t="shared" si="125"/>
        <v>#REF!</v>
      </c>
      <c r="I258" s="191" t="e">
        <f t="shared" si="125"/>
        <v>#REF!</v>
      </c>
      <c r="J258" s="191" t="e">
        <f t="shared" si="125"/>
        <v>#REF!</v>
      </c>
      <c r="K258" s="191" t="e">
        <f t="shared" si="125"/>
        <v>#REF!</v>
      </c>
      <c r="L258" s="191" t="e">
        <f t="shared" si="125"/>
        <v>#REF!</v>
      </c>
      <c r="M258" s="191" t="e">
        <f t="shared" si="125"/>
        <v>#REF!</v>
      </c>
      <c r="N258" s="191" t="e">
        <f t="shared" si="125"/>
        <v>#REF!</v>
      </c>
      <c r="O258" s="191" t="e">
        <f t="shared" si="125"/>
        <v>#REF!</v>
      </c>
      <c r="P258" s="191" t="e">
        <f t="shared" si="125"/>
        <v>#REF!</v>
      </c>
      <c r="Q258" s="191" t="e">
        <f t="shared" si="118"/>
        <v>#REF!</v>
      </c>
    </row>
    <row r="259" spans="1:17" ht="18.75" x14ac:dyDescent="0.3">
      <c r="A259" s="15">
        <v>13851</v>
      </c>
      <c r="B259" s="24" t="s">
        <v>83</v>
      </c>
      <c r="C259" s="66">
        <f>SUMIF(Atashe!$B$210:$B$270,'Spenzimet mujore -Atashe'!A259,Atashe!$D$210:$D$270)</f>
        <v>0</v>
      </c>
      <c r="D259" s="152" t="e">
        <f>VLOOKUP($A259,Atashe!$B$207:$M$270,7,FALSE)</f>
        <v>#REF!</v>
      </c>
      <c r="E259" s="152" t="e">
        <f>VLOOKUP($A259,Atashe!$B$207:$M$270,7,FALSE)-SUM($D259:D259)</f>
        <v>#REF!</v>
      </c>
      <c r="F259" s="152" t="e">
        <f>VLOOKUP($A259,Atashe!$B$207:$M$270,7,FALSE)-SUM($D259:E259)</f>
        <v>#REF!</v>
      </c>
      <c r="G259" s="152" t="e">
        <f>VLOOKUP($A259,Atashe!$B$207:$M$270,7,FALSE)-SUM($D259:F259)</f>
        <v>#REF!</v>
      </c>
      <c r="H259" s="152" t="e">
        <f>VLOOKUP($A259,Atashe!$B$207:$M$270,7,FALSE)-SUM($D259:G259)</f>
        <v>#REF!</v>
      </c>
      <c r="I259" s="152" t="e">
        <f>VLOOKUP($A259,Atashe!$B$207:$M$270,7,FALSE)-SUM($D259:H259)</f>
        <v>#REF!</v>
      </c>
      <c r="J259" s="152" t="e">
        <f>VLOOKUP($A259,Atashe!$B$207:$M$270,7,FALSE)-SUM($D259:I259)</f>
        <v>#REF!</v>
      </c>
      <c r="K259" s="152" t="e">
        <f>VLOOKUP($A259,Atashe!$B$207:$M$270,7,FALSE)-SUM($D259:J259)</f>
        <v>#REF!</v>
      </c>
      <c r="L259" s="152" t="e">
        <f>VLOOKUP($A259,Atashe!$B$207:$M$270,7,FALSE)-SUM($D259:K259)</f>
        <v>#REF!</v>
      </c>
      <c r="M259" s="152" t="e">
        <f>VLOOKUP($A259,Atashe!$B$207:$M$270,7,FALSE)-SUM($D259:L259)</f>
        <v>#REF!</v>
      </c>
      <c r="N259" s="152" t="e">
        <f>VLOOKUP($A259,Atashe!$B$207:$M$270,7,FALSE)-SUM($D259:M259)</f>
        <v>#REF!</v>
      </c>
      <c r="O259" s="152" t="e">
        <f>VLOOKUP($A259,Atashe!$B$207:$M$270,7,FALSE)-SUM($D259:N259)</f>
        <v>#REF!</v>
      </c>
      <c r="P259" s="150" t="e">
        <f>SUM(D259:O259)</f>
        <v>#REF!</v>
      </c>
      <c r="Q259" s="150" t="e">
        <f t="shared" si="118"/>
        <v>#REF!</v>
      </c>
    </row>
    <row r="260" spans="1:17" s="195" customFormat="1" ht="18.75" x14ac:dyDescent="0.3">
      <c r="A260" s="189">
        <v>1390</v>
      </c>
      <c r="B260" s="190" t="s">
        <v>127</v>
      </c>
      <c r="C260" s="191">
        <f t="shared" ref="C260:P260" si="126">SUM(C261:C261)</f>
        <v>0</v>
      </c>
      <c r="D260" s="191" t="e">
        <f t="shared" si="126"/>
        <v>#REF!</v>
      </c>
      <c r="E260" s="191" t="e">
        <f t="shared" si="126"/>
        <v>#REF!</v>
      </c>
      <c r="F260" s="191" t="e">
        <f t="shared" si="126"/>
        <v>#REF!</v>
      </c>
      <c r="G260" s="191" t="e">
        <f t="shared" si="126"/>
        <v>#REF!</v>
      </c>
      <c r="H260" s="191" t="e">
        <f t="shared" si="126"/>
        <v>#REF!</v>
      </c>
      <c r="I260" s="191" t="e">
        <f t="shared" si="126"/>
        <v>#REF!</v>
      </c>
      <c r="J260" s="191" t="e">
        <f t="shared" si="126"/>
        <v>#REF!</v>
      </c>
      <c r="K260" s="191" t="e">
        <f t="shared" si="126"/>
        <v>#REF!</v>
      </c>
      <c r="L260" s="191" t="e">
        <f t="shared" si="126"/>
        <v>#REF!</v>
      </c>
      <c r="M260" s="191" t="e">
        <f t="shared" si="126"/>
        <v>#REF!</v>
      </c>
      <c r="N260" s="191" t="e">
        <f t="shared" si="126"/>
        <v>#REF!</v>
      </c>
      <c r="O260" s="191" t="e">
        <f t="shared" si="126"/>
        <v>#REF!</v>
      </c>
      <c r="P260" s="191" t="e">
        <f t="shared" si="126"/>
        <v>#REF!</v>
      </c>
      <c r="Q260" s="191" t="e">
        <f t="shared" si="118"/>
        <v>#REF!</v>
      </c>
    </row>
    <row r="261" spans="1:17" s="195" customFormat="1" ht="18.75" x14ac:dyDescent="0.3">
      <c r="A261" s="15">
        <v>13918</v>
      </c>
      <c r="B261" s="24" t="s">
        <v>128</v>
      </c>
      <c r="C261" s="66">
        <f>SUMIF(Atashe!$B$210:$B$270,'Spenzimet mujore -Atashe'!A261,Atashe!$D$210:$D$270)</f>
        <v>0</v>
      </c>
      <c r="D261" s="152" t="e">
        <f>VLOOKUP($A261,Atashe!$B$207:$M$270,7,FALSE)</f>
        <v>#REF!</v>
      </c>
      <c r="E261" s="152" t="e">
        <f>VLOOKUP($A261,Atashe!$B$207:$M$270,7,FALSE)-SUM($D261:D261)</f>
        <v>#REF!</v>
      </c>
      <c r="F261" s="152" t="e">
        <f>VLOOKUP($A261,Atashe!$B$207:$M$270,7,FALSE)-SUM($D261:E261)</f>
        <v>#REF!</v>
      </c>
      <c r="G261" s="152" t="e">
        <f>VLOOKUP($A261,Atashe!$B$207:$M$270,7,FALSE)-SUM($D261:F261)</f>
        <v>#REF!</v>
      </c>
      <c r="H261" s="152" t="e">
        <f>VLOOKUP($A261,Atashe!$B$207:$M$270,7,FALSE)-SUM($D261:G261)</f>
        <v>#REF!</v>
      </c>
      <c r="I261" s="152" t="e">
        <f>VLOOKUP($A261,Atashe!$B$207:$M$270,7,FALSE)-SUM($D261:H261)</f>
        <v>#REF!</v>
      </c>
      <c r="J261" s="152" t="e">
        <f>VLOOKUP($A261,Atashe!$B$207:$M$270,7,FALSE)-SUM($D261:I261)</f>
        <v>#REF!</v>
      </c>
      <c r="K261" s="152" t="e">
        <f>VLOOKUP($A261,Atashe!$B$207:$M$270,7,FALSE)-SUM($D261:J261)</f>
        <v>#REF!</v>
      </c>
      <c r="L261" s="152" t="e">
        <f>VLOOKUP($A261,Atashe!$B$207:$M$270,7,FALSE)-SUM($D261:K261)</f>
        <v>#REF!</v>
      </c>
      <c r="M261" s="152" t="e">
        <f>VLOOKUP($A261,Atashe!$B$207:$M$270,7,FALSE)-SUM($D261:L261)</f>
        <v>#REF!</v>
      </c>
      <c r="N261" s="152" t="e">
        <f>VLOOKUP($A261,Atashe!$B$207:$M$270,7,FALSE)-SUM($D261:M261)</f>
        <v>#REF!</v>
      </c>
      <c r="O261" s="152" t="e">
        <f>VLOOKUP($A261,Atashe!$B$207:$M$270,7,FALSE)-SUM($D261:N261)</f>
        <v>#REF!</v>
      </c>
      <c r="P261" s="150" t="e">
        <f>SUM(D261:O261)</f>
        <v>#REF!</v>
      </c>
      <c r="Q261" s="150" t="e">
        <f t="shared" si="118"/>
        <v>#REF!</v>
      </c>
    </row>
    <row r="262" spans="1:17" s="195" customFormat="1" ht="18.75" x14ac:dyDescent="0.3">
      <c r="A262" s="189">
        <v>1395</v>
      </c>
      <c r="B262" s="190" t="s">
        <v>129</v>
      </c>
      <c r="C262" s="191">
        <f t="shared" ref="C262:N262" si="127">SUM(C263:C266)</f>
        <v>0</v>
      </c>
      <c r="D262" s="191" t="e">
        <f t="shared" si="127"/>
        <v>#REF!</v>
      </c>
      <c r="E262" s="191" t="e">
        <f t="shared" si="127"/>
        <v>#REF!</v>
      </c>
      <c r="F262" s="191" t="e">
        <f t="shared" si="127"/>
        <v>#REF!</v>
      </c>
      <c r="G262" s="191" t="e">
        <f t="shared" si="127"/>
        <v>#REF!</v>
      </c>
      <c r="H262" s="191" t="e">
        <f t="shared" si="127"/>
        <v>#REF!</v>
      </c>
      <c r="I262" s="191" t="e">
        <f t="shared" si="127"/>
        <v>#REF!</v>
      </c>
      <c r="J262" s="191" t="e">
        <f t="shared" si="127"/>
        <v>#REF!</v>
      </c>
      <c r="K262" s="191" t="e">
        <f t="shared" si="127"/>
        <v>#REF!</v>
      </c>
      <c r="L262" s="191" t="e">
        <f t="shared" si="127"/>
        <v>#REF!</v>
      </c>
      <c r="M262" s="191" t="e">
        <f t="shared" si="127"/>
        <v>#REF!</v>
      </c>
      <c r="N262" s="191" t="e">
        <f t="shared" si="127"/>
        <v>#REF!</v>
      </c>
      <c r="O262" s="191" t="e">
        <f>SUM(O263:O266)</f>
        <v>#REF!</v>
      </c>
      <c r="P262" s="191" t="e">
        <f>SUM(P263:P266)</f>
        <v>#REF!</v>
      </c>
      <c r="Q262" s="191" t="e">
        <f t="shared" si="118"/>
        <v>#REF!</v>
      </c>
    </row>
    <row r="263" spans="1:17" s="195" customFormat="1" ht="18.75" x14ac:dyDescent="0.3">
      <c r="A263" s="15">
        <v>13950</v>
      </c>
      <c r="B263" s="24" t="s">
        <v>3</v>
      </c>
      <c r="C263" s="66">
        <f>SUMIF(Atashe!$B$210:$B$270,'Spenzimet mujore -Atashe'!A263,Atashe!$D$210:$D$270)</f>
        <v>0</v>
      </c>
      <c r="D263" s="152" t="e">
        <f>VLOOKUP($A263,Atashe!$B$207:$M$270,7,FALSE)</f>
        <v>#REF!</v>
      </c>
      <c r="E263" s="152" t="e">
        <f>VLOOKUP($A263,Atashe!$B$207:$M$270,7,FALSE)-SUM($D263:D263)</f>
        <v>#REF!</v>
      </c>
      <c r="F263" s="152" t="e">
        <f>VLOOKUP($A263,Atashe!$B$207:$M$270,7,FALSE)-SUM($D263:E263)</f>
        <v>#REF!</v>
      </c>
      <c r="G263" s="152" t="e">
        <f>VLOOKUP($A263,Atashe!$B$207:$M$270,7,FALSE)-SUM($D263:F263)</f>
        <v>#REF!</v>
      </c>
      <c r="H263" s="152" t="e">
        <f>VLOOKUP($A263,Atashe!$B$207:$M$270,7,FALSE)-SUM($D263:G263)</f>
        <v>#REF!</v>
      </c>
      <c r="I263" s="152" t="e">
        <f>VLOOKUP($A263,Atashe!$B$207:$M$270,7,FALSE)-SUM($D263:H263)</f>
        <v>#REF!</v>
      </c>
      <c r="J263" s="152" t="e">
        <f>VLOOKUP($A263,Atashe!$B$207:$M$270,7,FALSE)-SUM($D263:I263)</f>
        <v>#REF!</v>
      </c>
      <c r="K263" s="152" t="e">
        <f>VLOOKUP($A263,Atashe!$B$207:$M$270,7,FALSE)-SUM($D263:J263)</f>
        <v>#REF!</v>
      </c>
      <c r="L263" s="152" t="e">
        <f>VLOOKUP($A263,Atashe!$B$207:$M$270,7,FALSE)-SUM($D263:K263)</f>
        <v>#REF!</v>
      </c>
      <c r="M263" s="152" t="e">
        <f>VLOOKUP($A263,Atashe!$B$207:$M$270,7,FALSE)-SUM($D263:L263)</f>
        <v>#REF!</v>
      </c>
      <c r="N263" s="152" t="e">
        <f>VLOOKUP($A263,Atashe!$B$207:$M$270,7,FALSE)-SUM($D263:M263)</f>
        <v>#REF!</v>
      </c>
      <c r="O263" s="152" t="e">
        <f>VLOOKUP($A263,Atashe!$B$207:$M$270,7,FALSE)-SUM($D263:N263)</f>
        <v>#REF!</v>
      </c>
      <c r="P263" s="150" t="e">
        <f>SUM(D263:O263)</f>
        <v>#REF!</v>
      </c>
      <c r="Q263" s="150" t="e">
        <f t="shared" si="118"/>
        <v>#REF!</v>
      </c>
    </row>
    <row r="264" spans="1:17" s="207" customFormat="1" ht="18.75" x14ac:dyDescent="0.3">
      <c r="A264" s="15">
        <v>13951</v>
      </c>
      <c r="B264" s="24" t="s">
        <v>8</v>
      </c>
      <c r="C264" s="204">
        <f>SUMIF(Atashe!$B$210:$B$270,'Spenzimet mujore -Atashe'!A264,Atashe!$D$210:$D$270)</f>
        <v>0</v>
      </c>
      <c r="D264" s="152" t="e">
        <f>VLOOKUP($A264,Atashe!$B$207:$M$270,7,FALSE)</f>
        <v>#REF!</v>
      </c>
      <c r="E264" s="152" t="e">
        <f>VLOOKUP($A264,Atashe!$B$207:$M$270,7,FALSE)-SUM($D264:D264)</f>
        <v>#REF!</v>
      </c>
      <c r="F264" s="152" t="e">
        <f>VLOOKUP($A264,Atashe!$B$207:$M$270,7,FALSE)-SUM($D264:E264)</f>
        <v>#REF!</v>
      </c>
      <c r="G264" s="152" t="e">
        <f>VLOOKUP($A264,Atashe!$B$207:$M$270,7,FALSE)-SUM($D264:F264)</f>
        <v>#REF!</v>
      </c>
      <c r="H264" s="152" t="e">
        <f>VLOOKUP($A264,Atashe!$B$207:$M$270,7,FALSE)-SUM($D264:G264)</f>
        <v>#REF!</v>
      </c>
      <c r="I264" s="152" t="e">
        <f>VLOOKUP($A264,Atashe!$B$207:$M$270,7,FALSE)-SUM($D264:H264)</f>
        <v>#REF!</v>
      </c>
      <c r="J264" s="152" t="e">
        <f>VLOOKUP($A264,Atashe!$B$207:$M$270,7,FALSE)-SUM($D264:I264)</f>
        <v>#REF!</v>
      </c>
      <c r="K264" s="152" t="e">
        <f>VLOOKUP($A264,Atashe!$B$207:$M$270,7,FALSE)-SUM($D264:J264)</f>
        <v>#REF!</v>
      </c>
      <c r="L264" s="152" t="e">
        <f>VLOOKUP($A264,Atashe!$B$207:$M$270,7,FALSE)-SUM($D264:K264)</f>
        <v>#REF!</v>
      </c>
      <c r="M264" s="152" t="e">
        <f>VLOOKUP($A264,Atashe!$B$207:$M$270,7,FALSE)-SUM($D264:L264)</f>
        <v>#REF!</v>
      </c>
      <c r="N264" s="152" t="e">
        <f>VLOOKUP($A264,Atashe!$B$207:$M$270,7,FALSE)-SUM($D264:M264)</f>
        <v>#REF!</v>
      </c>
      <c r="O264" s="152" t="e">
        <f>VLOOKUP($A264,Atashe!$B$207:$M$270,7,FALSE)-SUM($D264:N264)</f>
        <v>#REF!</v>
      </c>
      <c r="P264" s="150" t="e">
        <f>SUM(D264:O264)</f>
        <v>#REF!</v>
      </c>
      <c r="Q264" s="150" t="e">
        <f>IF(P264&gt;0,P264/C264*100," ")</f>
        <v>#REF!</v>
      </c>
    </row>
    <row r="265" spans="1:17" s="240" customFormat="1" ht="18.75" x14ac:dyDescent="0.3">
      <c r="A265" s="15">
        <v>13952</v>
      </c>
      <c r="B265" s="24" t="s">
        <v>192</v>
      </c>
      <c r="C265" s="204">
        <f>SUMIF(Atashe!$B$210:$B$270,'Spenzimet mujore -Atashe'!A265,Atashe!$D$210:$D$270)</f>
        <v>0</v>
      </c>
      <c r="D265" s="152" t="e">
        <f>VLOOKUP($A265,Atashe!$B$207:$M$270,7,FALSE)</f>
        <v>#REF!</v>
      </c>
      <c r="E265" s="152" t="e">
        <f>VLOOKUP($A265,Atashe!$B$207:$M$270,7,FALSE)-SUM($D265:D265)</f>
        <v>#REF!</v>
      </c>
      <c r="F265" s="152" t="e">
        <f>VLOOKUP($A265,Atashe!$B$207:$M$270,7,FALSE)-SUM($D265:E265)</f>
        <v>#REF!</v>
      </c>
      <c r="G265" s="152" t="e">
        <f>VLOOKUP($A265,Atashe!$B$207:$M$270,7,FALSE)-SUM($D265:F265)</f>
        <v>#REF!</v>
      </c>
      <c r="H265" s="152" t="e">
        <f>VLOOKUP($A265,Atashe!$B$207:$M$270,7,FALSE)-SUM($D265:G265)</f>
        <v>#REF!</v>
      </c>
      <c r="I265" s="152" t="e">
        <f>VLOOKUP($A265,Atashe!$B$207:$M$270,7,FALSE)-SUM($D265:H265)</f>
        <v>#REF!</v>
      </c>
      <c r="J265" s="152" t="e">
        <f>VLOOKUP($A265,Atashe!$B$207:$M$270,7,FALSE)-SUM($D265:I265)</f>
        <v>#REF!</v>
      </c>
      <c r="K265" s="152" t="e">
        <f>VLOOKUP($A265,Atashe!$B$207:$M$270,7,FALSE)-SUM($D265:J265)</f>
        <v>#REF!</v>
      </c>
      <c r="L265" s="152" t="e">
        <f>VLOOKUP($A265,Atashe!$B$207:$M$270,7,FALSE)-SUM($D265:K265)</f>
        <v>#REF!</v>
      </c>
      <c r="M265" s="152" t="e">
        <f>VLOOKUP($A265,Atashe!$B$207:$M$270,7,FALSE)-SUM($D265:L265)</f>
        <v>#REF!</v>
      </c>
      <c r="N265" s="152" t="e">
        <f>VLOOKUP($A265,Atashe!$B$207:$M$270,7,FALSE)-SUM($D265:M265)</f>
        <v>#REF!</v>
      </c>
      <c r="O265" s="152" t="e">
        <f>VLOOKUP($A265,Atashe!$B$207:$M$270,7,FALSE)-SUM($D265:N265)</f>
        <v>#REF!</v>
      </c>
      <c r="P265" s="150" t="e">
        <f>SUM(D265:O265)</f>
        <v>#REF!</v>
      </c>
      <c r="Q265" s="150" t="e">
        <f>IF(P265&gt;0,P265/C265*100," ")</f>
        <v>#REF!</v>
      </c>
    </row>
    <row r="266" spans="1:17" s="195" customFormat="1" ht="18.75" x14ac:dyDescent="0.3">
      <c r="A266" s="15">
        <v>13953</v>
      </c>
      <c r="B266" s="24" t="s">
        <v>130</v>
      </c>
      <c r="C266" s="66">
        <f>SUMIF(Atashe!$B$210:$B$270,'Spenzimet mujore -Atashe'!A266,Atashe!$D$210:$D$270)</f>
        <v>0</v>
      </c>
      <c r="D266" s="152" t="e">
        <f>VLOOKUP($A266,Atashe!$B$207:$M$270,7,FALSE)</f>
        <v>#REF!</v>
      </c>
      <c r="E266" s="152" t="e">
        <f>VLOOKUP($A266,Atashe!$B$207:$M$270,7,FALSE)-SUM($D266:D266)</f>
        <v>#REF!</v>
      </c>
      <c r="F266" s="152" t="e">
        <f>VLOOKUP($A266,Atashe!$B$207:$M$270,7,FALSE)-SUM($D266:E266)</f>
        <v>#REF!</v>
      </c>
      <c r="G266" s="152" t="e">
        <f>VLOOKUP($A266,Atashe!$B$207:$M$270,7,FALSE)-SUM($D266:F266)</f>
        <v>#REF!</v>
      </c>
      <c r="H266" s="152" t="e">
        <f>VLOOKUP($A266,Atashe!$B$207:$M$270,7,FALSE)-SUM($D266:G266)</f>
        <v>#REF!</v>
      </c>
      <c r="I266" s="152" t="e">
        <f>VLOOKUP($A266,Atashe!$B$207:$M$270,7,FALSE)-SUM($D266:H266)</f>
        <v>#REF!</v>
      </c>
      <c r="J266" s="152" t="e">
        <f>VLOOKUP($A266,Atashe!$B$207:$M$270,7,FALSE)-SUM($D266:I266)</f>
        <v>#REF!</v>
      </c>
      <c r="K266" s="152" t="e">
        <f>VLOOKUP($A266,Atashe!$B$207:$M$270,7,FALSE)-SUM($D266:J266)</f>
        <v>#REF!</v>
      </c>
      <c r="L266" s="152" t="e">
        <f>VLOOKUP($A266,Atashe!$B$207:$M$270,7,FALSE)-SUM($D266:K266)</f>
        <v>#REF!</v>
      </c>
      <c r="M266" s="152" t="e">
        <f>VLOOKUP($A266,Atashe!$B$207:$M$270,7,FALSE)-SUM($D266:L266)</f>
        <v>#REF!</v>
      </c>
      <c r="N266" s="152" t="e">
        <f>VLOOKUP($A266,Atashe!$B$207:$M$270,7,FALSE)-SUM($D266:M266)</f>
        <v>#REF!</v>
      </c>
      <c r="O266" s="152" t="e">
        <f>VLOOKUP($A266,Atashe!$B$207:$M$270,7,FALSE)-SUM($D266:N266)</f>
        <v>#REF!</v>
      </c>
      <c r="P266" s="150" t="e">
        <f>SUM(D266:O266)</f>
        <v>#REF!</v>
      </c>
      <c r="Q266" s="150" t="e">
        <f t="shared" si="118"/>
        <v>#REF!</v>
      </c>
    </row>
    <row r="267" spans="1:17" s="188" customFormat="1" ht="18.75" x14ac:dyDescent="0.3">
      <c r="A267" s="189">
        <v>1400</v>
      </c>
      <c r="B267" s="190" t="s">
        <v>124</v>
      </c>
      <c r="C267" s="191">
        <f t="shared" ref="C267:N267" si="128">SUM(C268:C268)</f>
        <v>0</v>
      </c>
      <c r="D267" s="191" t="e">
        <f t="shared" si="128"/>
        <v>#REF!</v>
      </c>
      <c r="E267" s="191" t="e">
        <f t="shared" si="128"/>
        <v>#REF!</v>
      </c>
      <c r="F267" s="191" t="e">
        <f t="shared" si="128"/>
        <v>#REF!</v>
      </c>
      <c r="G267" s="191" t="e">
        <f t="shared" si="128"/>
        <v>#REF!</v>
      </c>
      <c r="H267" s="191" t="e">
        <f t="shared" si="128"/>
        <v>#REF!</v>
      </c>
      <c r="I267" s="191" t="e">
        <f t="shared" si="128"/>
        <v>#REF!</v>
      </c>
      <c r="J267" s="191" t="e">
        <f t="shared" si="128"/>
        <v>#REF!</v>
      </c>
      <c r="K267" s="191" t="e">
        <f t="shared" si="128"/>
        <v>#REF!</v>
      </c>
      <c r="L267" s="191" t="e">
        <f t="shared" si="128"/>
        <v>#REF!</v>
      </c>
      <c r="M267" s="191" t="e">
        <f t="shared" si="128"/>
        <v>#REF!</v>
      </c>
      <c r="N267" s="191" t="e">
        <f t="shared" si="128"/>
        <v>#REF!</v>
      </c>
      <c r="O267" s="191" t="e">
        <f>SUM(O268:O268)</f>
        <v>#REF!</v>
      </c>
      <c r="P267" s="191" t="e">
        <f>SUM(P268:P268)</f>
        <v>#REF!</v>
      </c>
      <c r="Q267" s="191" t="e">
        <f t="shared" si="118"/>
        <v>#REF!</v>
      </c>
    </row>
    <row r="268" spans="1:17" ht="18.75" x14ac:dyDescent="0.3">
      <c r="A268" s="15">
        <v>14010</v>
      </c>
      <c r="B268" s="24" t="s">
        <v>9</v>
      </c>
      <c r="C268" s="66">
        <f>SUMIF(Atashe!$B$210:$B$270,'Spenzimet mujore -Atashe'!A268,Atashe!$D$210:$D$270)</f>
        <v>0</v>
      </c>
      <c r="D268" s="152" t="e">
        <f>VLOOKUP($A268,Atashe!$B$207:$M$270,7,FALSE)</f>
        <v>#REF!</v>
      </c>
      <c r="E268" s="152" t="e">
        <f>VLOOKUP($A268,Atashe!$B$207:$M$270,7,FALSE)-SUM($D268:D268)</f>
        <v>#REF!</v>
      </c>
      <c r="F268" s="152" t="e">
        <f>VLOOKUP($A268,Atashe!$B$207:$M$270,7,FALSE)-SUM($D268:E268)</f>
        <v>#REF!</v>
      </c>
      <c r="G268" s="152" t="e">
        <f>VLOOKUP($A268,Atashe!$B$207:$M$270,7,FALSE)-SUM($D268:F268)</f>
        <v>#REF!</v>
      </c>
      <c r="H268" s="152" t="e">
        <f>VLOOKUP($A268,Atashe!$B$207:$M$270,7,FALSE)-SUM($D268:G268)</f>
        <v>#REF!</v>
      </c>
      <c r="I268" s="152" t="e">
        <f>VLOOKUP($A268,Atashe!$B$207:$M$270,7,FALSE)-SUM($D268:H268)</f>
        <v>#REF!</v>
      </c>
      <c r="J268" s="152" t="e">
        <f>VLOOKUP($A268,Atashe!$B$207:$M$270,7,FALSE)-SUM($D268:I268)</f>
        <v>#REF!</v>
      </c>
      <c r="K268" s="152" t="e">
        <f>VLOOKUP($A268,Atashe!$B$207:$M$270,7,FALSE)-SUM($D268:J268)</f>
        <v>#REF!</v>
      </c>
      <c r="L268" s="152" t="e">
        <f>VLOOKUP($A268,Atashe!$B$207:$M$270,7,FALSE)-SUM($D268:K268)</f>
        <v>#REF!</v>
      </c>
      <c r="M268" s="152" t="e">
        <f>VLOOKUP($A268,Atashe!$B$207:$M$270,7,FALSE)-SUM($D268:L268)</f>
        <v>#REF!</v>
      </c>
      <c r="N268" s="152" t="e">
        <f>VLOOKUP($A268,Atashe!$B$207:$M$270,7,FALSE)-SUM($D268:M268)</f>
        <v>#REF!</v>
      </c>
      <c r="O268" s="152" t="e">
        <f>VLOOKUP($A268,Atashe!$B$207:$M$270,7,FALSE)-SUM($D268:N268)</f>
        <v>#REF!</v>
      </c>
      <c r="P268" s="150" t="e">
        <f>SUM(D268:O268)</f>
        <v>#REF!</v>
      </c>
      <c r="Q268" s="150" t="e">
        <f t="shared" si="118"/>
        <v>#REF!</v>
      </c>
    </row>
    <row r="269" spans="1:17" s="202" customFormat="1" ht="18.75" x14ac:dyDescent="0.3">
      <c r="A269" s="15">
        <v>14020</v>
      </c>
      <c r="B269" s="24" t="s">
        <v>135</v>
      </c>
      <c r="C269" s="204">
        <f>SUMIF(Atashe!$B$210:$B$270,'Spenzimet mujore -Atashe'!A269,Atashe!$D$210:$D$270)</f>
        <v>0</v>
      </c>
      <c r="D269" s="152" t="e">
        <f>VLOOKUP($A269,Atashe!$B$207:$M$270,7,FALSE)</f>
        <v>#REF!</v>
      </c>
      <c r="E269" s="152" t="e">
        <f>VLOOKUP($A269,Atashe!$B$207:$M$270,7,FALSE)-SUM($D269:D269)</f>
        <v>#REF!</v>
      </c>
      <c r="F269" s="152" t="e">
        <f>VLOOKUP($A269,Atashe!$B$207:$M$270,7,FALSE)-SUM($D269:E269)</f>
        <v>#REF!</v>
      </c>
      <c r="G269" s="152" t="e">
        <f>VLOOKUP($A269,Atashe!$B$207:$M$270,7,FALSE)-SUM($D269:F269)</f>
        <v>#REF!</v>
      </c>
      <c r="H269" s="152" t="e">
        <f>VLOOKUP($A269,Atashe!$B$207:$M$270,7,FALSE)-SUM($D269:G269)</f>
        <v>#REF!</v>
      </c>
      <c r="I269" s="152" t="e">
        <f>VLOOKUP($A269,Atashe!$B$207:$M$270,7,FALSE)-SUM($D269:H269)</f>
        <v>#REF!</v>
      </c>
      <c r="J269" s="152" t="e">
        <f>VLOOKUP($A269,Atashe!$B$207:$M$270,7,FALSE)-SUM($D269:I269)</f>
        <v>#REF!</v>
      </c>
      <c r="K269" s="152" t="e">
        <f>VLOOKUP($A269,Atashe!$B$207:$M$270,7,FALSE)-SUM($D269:J269)</f>
        <v>#REF!</v>
      </c>
      <c r="L269" s="152" t="e">
        <f>VLOOKUP($A269,Atashe!$B$207:$M$270,7,FALSE)-SUM($D269:K269)</f>
        <v>#REF!</v>
      </c>
      <c r="M269" s="152" t="e">
        <f>VLOOKUP($A269,Atashe!$B$207:$M$270,7,FALSE)-SUM($D269:L269)</f>
        <v>#REF!</v>
      </c>
      <c r="N269" s="152" t="e">
        <f>VLOOKUP($A269,Atashe!$B$207:$M$270,7,FALSE)-SUM($D269:M269)</f>
        <v>#REF!</v>
      </c>
      <c r="O269" s="152" t="e">
        <f>VLOOKUP($A269,Atashe!$B$207:$M$270,7,FALSE)-SUM($D269:N269)</f>
        <v>#REF!</v>
      </c>
      <c r="P269" s="150" t="e">
        <f>SUM(D269:O269)</f>
        <v>#REF!</v>
      </c>
      <c r="Q269" s="150" t="e">
        <f>IF(P269&gt;0,P269/C269*100," ")</f>
        <v>#REF!</v>
      </c>
    </row>
    <row r="270" spans="1:17" s="230" customFormat="1" ht="18.75" x14ac:dyDescent="0.3">
      <c r="A270" s="15">
        <v>14040</v>
      </c>
      <c r="B270" s="24" t="s">
        <v>29</v>
      </c>
      <c r="C270" s="204">
        <f>SUMIF(Atashe!$B$210:$B$270,'Spenzimet mujore -Atashe'!A270,Atashe!$D$210:$D$270)</f>
        <v>0</v>
      </c>
      <c r="D270" s="152" t="e">
        <f>VLOOKUP($A270,Atashe!$B$207:$M$270,7,FALSE)</f>
        <v>#REF!</v>
      </c>
      <c r="E270" s="152" t="e">
        <f>VLOOKUP($A270,Atashe!$B$207:$M$270,7,FALSE)-SUM($D270:D270)</f>
        <v>#REF!</v>
      </c>
      <c r="F270" s="152" t="e">
        <f>VLOOKUP($A270,Atashe!$B$207:$M$270,7,FALSE)-SUM($D270:E270)</f>
        <v>#REF!</v>
      </c>
      <c r="G270" s="152" t="e">
        <f>VLOOKUP($A270,Atashe!$B$207:$M$270,7,FALSE)-SUM($D270:F270)</f>
        <v>#REF!</v>
      </c>
      <c r="H270" s="152" t="e">
        <f>VLOOKUP($A270,Atashe!$B$207:$M$270,7,FALSE)-SUM($D270:G270)</f>
        <v>#REF!</v>
      </c>
      <c r="I270" s="152" t="e">
        <f>VLOOKUP($A270,Atashe!$B$207:$M$270,7,FALSE)-SUM($D270:H270)</f>
        <v>#REF!</v>
      </c>
      <c r="J270" s="152" t="e">
        <f>VLOOKUP($A270,Atashe!$B$207:$M$270,7,FALSE)-SUM($D270:I270)</f>
        <v>#REF!</v>
      </c>
      <c r="K270" s="152" t="e">
        <f>VLOOKUP($A270,Atashe!$B$207:$M$270,7,FALSE)-SUM($D270:J270)</f>
        <v>#REF!</v>
      </c>
      <c r="L270" s="152" t="e">
        <f>VLOOKUP($A270,Atashe!$B$207:$M$270,7,FALSE)-SUM($D270:K270)</f>
        <v>#REF!</v>
      </c>
      <c r="M270" s="152" t="e">
        <f>VLOOKUP($A270,Atashe!$B$207:$M$270,7,FALSE)-SUM($D270:L270)</f>
        <v>#REF!</v>
      </c>
      <c r="N270" s="152" t="e">
        <f>VLOOKUP($A270,Atashe!$B$207:$M$270,7,FALSE)-SUM($D270:M270)</f>
        <v>#REF!</v>
      </c>
      <c r="O270" s="152" t="e">
        <f>VLOOKUP($A270,Atashe!$B$207:$M$270,7,FALSE)-SUM($D270:N270)</f>
        <v>#REF!</v>
      </c>
      <c r="P270" s="150" t="e">
        <f>SUM(D270:O270)</f>
        <v>#REF!</v>
      </c>
      <c r="Q270" s="150" t="e">
        <f>IF(P270&gt;0,P270/C270*100," ")</f>
        <v>#REF!</v>
      </c>
    </row>
    <row r="271" spans="1:17" s="195" customFormat="1" ht="18.75" x14ac:dyDescent="0.3">
      <c r="A271" s="15">
        <v>14050</v>
      </c>
      <c r="B271" s="24" t="s">
        <v>190</v>
      </c>
      <c r="C271" s="204">
        <f>SUMIF(Atashe!$B$210:$B$270,'Spenzimet mujore -Atashe'!A271,Atashe!$D$210:$D$270)</f>
        <v>0</v>
      </c>
      <c r="D271" s="152" t="e">
        <f>VLOOKUP($A271,Atashe!$B$207:$M$270,7,FALSE)</f>
        <v>#REF!</v>
      </c>
      <c r="E271" s="152" t="e">
        <f>VLOOKUP($A271,Atashe!$B$207:$M$270,7,FALSE)-SUM($D271:D271)</f>
        <v>#REF!</v>
      </c>
      <c r="F271" s="152" t="e">
        <f>VLOOKUP($A271,Atashe!$B$207:$M$270,7,FALSE)-SUM($D271:E271)</f>
        <v>#REF!</v>
      </c>
      <c r="G271" s="152" t="e">
        <f>VLOOKUP($A271,Atashe!$B$207:$M$270,7,FALSE)-SUM($D271:F271)</f>
        <v>#REF!</v>
      </c>
      <c r="H271" s="152" t="e">
        <f>VLOOKUP($A271,Atashe!$B$207:$M$270,7,FALSE)-SUM($D271:G271)</f>
        <v>#REF!</v>
      </c>
      <c r="I271" s="152" t="e">
        <f>VLOOKUP($A271,Atashe!$B$207:$M$270,7,FALSE)-SUM($D271:H271)</f>
        <v>#REF!</v>
      </c>
      <c r="J271" s="152" t="e">
        <f>VLOOKUP($A271,Atashe!$B$207:$M$270,7,FALSE)-SUM($D271:I271)</f>
        <v>#REF!</v>
      </c>
      <c r="K271" s="152" t="e">
        <f>VLOOKUP($A271,Atashe!$B$207:$M$270,7,FALSE)-SUM($D271:J271)</f>
        <v>#REF!</v>
      </c>
      <c r="L271" s="152" t="e">
        <f>VLOOKUP($A271,Atashe!$B$207:$M$270,7,FALSE)-SUM($D271:K271)</f>
        <v>#REF!</v>
      </c>
      <c r="M271" s="152" t="e">
        <f>VLOOKUP($A271,Atashe!$B$207:$M$270,7,FALSE)-SUM($D271:L271)</f>
        <v>#REF!</v>
      </c>
      <c r="N271" s="152" t="e">
        <f>VLOOKUP($A271,Atashe!$B$207:$M$270,7,FALSE)-SUM($D271:M271)</f>
        <v>#REF!</v>
      </c>
      <c r="O271" s="152" t="e">
        <f>VLOOKUP($A271,Atashe!$B$207:$M$270,7,FALSE)-SUM($D271:N271)</f>
        <v>#REF!</v>
      </c>
      <c r="P271" s="150" t="e">
        <f>SUM(D271:O271)</f>
        <v>#REF!</v>
      </c>
      <c r="Q271" s="150" t="e">
        <f t="shared" ref="Q271:Q285" si="129">IF(P271&gt;0,P271/C271*100," ")</f>
        <v>#REF!</v>
      </c>
    </row>
    <row r="272" spans="1:17" s="188" customFormat="1" ht="18.75" x14ac:dyDescent="0.3">
      <c r="A272" s="189">
        <v>1410</v>
      </c>
      <c r="B272" s="190" t="s">
        <v>125</v>
      </c>
      <c r="C272" s="191">
        <f t="shared" ref="C272:N272" si="130">SUM(C273:C275)</f>
        <v>0</v>
      </c>
      <c r="D272" s="191" t="e">
        <f t="shared" si="130"/>
        <v>#REF!</v>
      </c>
      <c r="E272" s="191" t="e">
        <f t="shared" si="130"/>
        <v>#REF!</v>
      </c>
      <c r="F272" s="191" t="e">
        <f t="shared" si="130"/>
        <v>#REF!</v>
      </c>
      <c r="G272" s="191" t="e">
        <f t="shared" si="130"/>
        <v>#REF!</v>
      </c>
      <c r="H272" s="191" t="e">
        <f t="shared" si="130"/>
        <v>#REF!</v>
      </c>
      <c r="I272" s="191" t="e">
        <f t="shared" si="130"/>
        <v>#REF!</v>
      </c>
      <c r="J272" s="191" t="e">
        <f t="shared" si="130"/>
        <v>#REF!</v>
      </c>
      <c r="K272" s="191" t="e">
        <f t="shared" si="130"/>
        <v>#REF!</v>
      </c>
      <c r="L272" s="191" t="e">
        <f t="shared" si="130"/>
        <v>#REF!</v>
      </c>
      <c r="M272" s="191" t="e">
        <f t="shared" si="130"/>
        <v>#REF!</v>
      </c>
      <c r="N272" s="191" t="e">
        <f t="shared" si="130"/>
        <v>#REF!</v>
      </c>
      <c r="O272" s="191" t="e">
        <f>SUM(O273:O275)</f>
        <v>#REF!</v>
      </c>
      <c r="P272" s="191" t="e">
        <f>SUM(P273:P275)</f>
        <v>#REF!</v>
      </c>
      <c r="Q272" s="191" t="e">
        <f t="shared" si="129"/>
        <v>#REF!</v>
      </c>
    </row>
    <row r="273" spans="1:17" ht="18.75" x14ac:dyDescent="0.3">
      <c r="A273" s="15">
        <v>14110</v>
      </c>
      <c r="B273" s="22" t="s">
        <v>30</v>
      </c>
      <c r="C273" s="66">
        <f>SUMIF(Atashe!$B$210:$B$270,'Spenzimet mujore -Atashe'!A273,Atashe!$D$210:$D$270)</f>
        <v>0</v>
      </c>
      <c r="D273" s="152" t="e">
        <f>VLOOKUP($A273,Atashe!$B$207:$M$270,7,FALSE)</f>
        <v>#REF!</v>
      </c>
      <c r="E273" s="152" t="e">
        <f>VLOOKUP($A273,Atashe!$B$207:$M$270,7,FALSE)-SUM($D273:D273)</f>
        <v>#REF!</v>
      </c>
      <c r="F273" s="152" t="e">
        <f>VLOOKUP($A273,Atashe!$B$207:$M$270,7,FALSE)-SUM($D273:E273)</f>
        <v>#REF!</v>
      </c>
      <c r="G273" s="152" t="e">
        <f>VLOOKUP($A273,Atashe!$B$207:$M$270,7,FALSE)-SUM($D273:F273)</f>
        <v>#REF!</v>
      </c>
      <c r="H273" s="152" t="e">
        <f>VLOOKUP($A273,Atashe!$B$207:$M$270,7,FALSE)-SUM($D273:G273)</f>
        <v>#REF!</v>
      </c>
      <c r="I273" s="152" t="e">
        <f>VLOOKUP($A273,Atashe!$B$207:$M$270,7,FALSE)-SUM($D273:H273)</f>
        <v>#REF!</v>
      </c>
      <c r="J273" s="152" t="e">
        <f>VLOOKUP($A273,Atashe!$B$207:$M$270,7,FALSE)-SUM($D273:I273)</f>
        <v>#REF!</v>
      </c>
      <c r="K273" s="152" t="e">
        <f>VLOOKUP($A273,Atashe!$B$207:$M$270,7,FALSE)-SUM($D273:J273)</f>
        <v>#REF!</v>
      </c>
      <c r="L273" s="152" t="e">
        <f>VLOOKUP($A273,Atashe!$B$207:$M$270,7,FALSE)-SUM($D273:K273)</f>
        <v>#REF!</v>
      </c>
      <c r="M273" s="152" t="e">
        <f>VLOOKUP($A273,Atashe!$B$207:$M$270,7,FALSE)-SUM($D273:L273)</f>
        <v>#REF!</v>
      </c>
      <c r="N273" s="152" t="e">
        <f>VLOOKUP($A273,Atashe!$B$207:$M$270,7,FALSE)-SUM($D273:M273)</f>
        <v>#REF!</v>
      </c>
      <c r="O273" s="152" t="e">
        <f>VLOOKUP($A273,Atashe!$B$207:$M$270,7,FALSE)-SUM($D273:N273)</f>
        <v>#REF!</v>
      </c>
      <c r="P273" s="150" t="e">
        <f>SUM(D273:O273)</f>
        <v>#REF!</v>
      </c>
      <c r="Q273" s="150" t="e">
        <f t="shared" si="129"/>
        <v>#REF!</v>
      </c>
    </row>
    <row r="274" spans="1:17" ht="18.75" x14ac:dyDescent="0.3">
      <c r="A274" s="138">
        <v>14140</v>
      </c>
      <c r="B274" s="22" t="s">
        <v>82</v>
      </c>
      <c r="C274" s="66">
        <f>SUMIF(Atashe!$B$210:$B$270,'Spenzimet mujore -Atashe'!A274,Atashe!$D$210:$D$270)</f>
        <v>0</v>
      </c>
      <c r="D274" s="152" t="e">
        <f>VLOOKUP($A274,Atashe!$B$207:$M$270,7,FALSE)</f>
        <v>#REF!</v>
      </c>
      <c r="E274" s="152" t="e">
        <f>VLOOKUP($A274,Atashe!$B$207:$M$270,7,FALSE)-SUM($D274:D274)</f>
        <v>#REF!</v>
      </c>
      <c r="F274" s="152" t="e">
        <f>VLOOKUP($A274,Atashe!$B$207:$M$270,7,FALSE)-SUM($D274:E274)</f>
        <v>#REF!</v>
      </c>
      <c r="G274" s="152" t="e">
        <f>VLOOKUP($A274,Atashe!$B$207:$M$270,7,FALSE)-SUM($D274:F274)</f>
        <v>#REF!</v>
      </c>
      <c r="H274" s="152" t="e">
        <f>VLOOKUP($A274,Atashe!$B$207:$M$270,7,FALSE)-SUM($D274:G274)</f>
        <v>#REF!</v>
      </c>
      <c r="I274" s="152" t="e">
        <f>VLOOKUP($A274,Atashe!$B$207:$M$270,7,FALSE)-SUM($D274:H274)</f>
        <v>#REF!</v>
      </c>
      <c r="J274" s="152" t="e">
        <f>VLOOKUP($A274,Atashe!$B$207:$M$270,7,FALSE)-SUM($D274:I274)</f>
        <v>#REF!</v>
      </c>
      <c r="K274" s="152" t="e">
        <f>VLOOKUP($A274,Atashe!$B$207:$M$270,7,FALSE)-SUM($D274:J274)</f>
        <v>#REF!</v>
      </c>
      <c r="L274" s="152" t="e">
        <f>VLOOKUP($A274,Atashe!$B$207:$M$270,7,FALSE)-SUM($D274:K274)</f>
        <v>#REF!</v>
      </c>
      <c r="M274" s="152" t="e">
        <f>VLOOKUP($A274,Atashe!$B$207:$M$270,7,FALSE)-SUM($D274:L274)</f>
        <v>#REF!</v>
      </c>
      <c r="N274" s="152" t="e">
        <f>VLOOKUP($A274,Atashe!$B$207:$M$270,7,FALSE)-SUM($D274:M274)</f>
        <v>#REF!</v>
      </c>
      <c r="O274" s="152" t="e">
        <f>VLOOKUP($A274,Atashe!$B$207:$M$270,7,FALSE)-SUM($D274:N274)</f>
        <v>#REF!</v>
      </c>
      <c r="P274" s="150" t="e">
        <f>SUM(D274:O274)</f>
        <v>#REF!</v>
      </c>
      <c r="Q274" s="150" t="e">
        <f t="shared" si="129"/>
        <v>#REF!</v>
      </c>
    </row>
    <row r="275" spans="1:17" s="195" customFormat="1" ht="18.75" x14ac:dyDescent="0.3">
      <c r="A275" s="196">
        <v>14150</v>
      </c>
      <c r="B275" s="22" t="s">
        <v>131</v>
      </c>
      <c r="C275" s="66">
        <f>SUMIF(Atashe!$B$210:$B$270,'Spenzimet mujore -Atashe'!A275,Atashe!$D$210:$D$270)</f>
        <v>0</v>
      </c>
      <c r="D275" s="152" t="e">
        <f>VLOOKUP($A275,Atashe!$B$207:$M$270,7,FALSE)</f>
        <v>#REF!</v>
      </c>
      <c r="E275" s="152" t="e">
        <f>VLOOKUP($A275,Atashe!$B$207:$M$270,7,FALSE)-SUM($D275:D275)</f>
        <v>#REF!</v>
      </c>
      <c r="F275" s="152" t="e">
        <f>VLOOKUP($A275,Atashe!$B$207:$M$270,7,FALSE)-SUM($D275:E275)</f>
        <v>#REF!</v>
      </c>
      <c r="G275" s="152" t="e">
        <f>VLOOKUP($A275,Atashe!$B$207:$M$270,7,FALSE)-SUM($D275:F275)</f>
        <v>#REF!</v>
      </c>
      <c r="H275" s="152" t="e">
        <f>VLOOKUP($A275,Atashe!$B$207:$M$270,7,FALSE)-SUM($D275:G275)</f>
        <v>#REF!</v>
      </c>
      <c r="I275" s="152" t="e">
        <f>VLOOKUP($A275,Atashe!$B$207:$M$270,7,FALSE)-SUM($D275:H275)</f>
        <v>#REF!</v>
      </c>
      <c r="J275" s="152" t="e">
        <f>VLOOKUP($A275,Atashe!$B$207:$M$270,7,FALSE)-SUM($D275:I275)</f>
        <v>#REF!</v>
      </c>
      <c r="K275" s="152" t="e">
        <f>VLOOKUP($A275,Atashe!$B$207:$M$270,7,FALSE)-SUM($D275:J275)</f>
        <v>#REF!</v>
      </c>
      <c r="L275" s="152" t="e">
        <f>VLOOKUP($A275,Atashe!$B$207:$M$270,7,FALSE)-SUM($D275:K275)</f>
        <v>#REF!</v>
      </c>
      <c r="M275" s="152" t="e">
        <f>VLOOKUP($A275,Atashe!$B$207:$M$270,7,FALSE)-SUM($D275:L275)</f>
        <v>#REF!</v>
      </c>
      <c r="N275" s="152" t="e">
        <f>VLOOKUP($A275,Atashe!$B$207:$M$270,7,FALSE)-SUM($D275:M275)</f>
        <v>#REF!</v>
      </c>
      <c r="O275" s="152" t="e">
        <f>VLOOKUP($A275,Atashe!$B$207:$M$270,7,FALSE)-SUM($D275:N275)</f>
        <v>#REF!</v>
      </c>
      <c r="P275" s="150" t="e">
        <f>SUM(D275:O275)</f>
        <v>#REF!</v>
      </c>
      <c r="Q275" s="150" t="e">
        <f t="shared" si="129"/>
        <v>#REF!</v>
      </c>
    </row>
    <row r="276" spans="1:17" s="207" customFormat="1" ht="18.75" x14ac:dyDescent="0.3">
      <c r="A276" s="189">
        <v>1420</v>
      </c>
      <c r="B276" s="190" t="s">
        <v>126</v>
      </c>
      <c r="C276" s="191">
        <f t="shared" ref="C276:P276" si="131">SUM(C277:C277)</f>
        <v>0</v>
      </c>
      <c r="D276" s="191" t="e">
        <f t="shared" si="131"/>
        <v>#REF!</v>
      </c>
      <c r="E276" s="191" t="e">
        <f t="shared" si="131"/>
        <v>#REF!</v>
      </c>
      <c r="F276" s="191" t="e">
        <f t="shared" si="131"/>
        <v>#REF!</v>
      </c>
      <c r="G276" s="191" t="e">
        <f t="shared" si="131"/>
        <v>#REF!</v>
      </c>
      <c r="H276" s="191" t="e">
        <f t="shared" si="131"/>
        <v>#REF!</v>
      </c>
      <c r="I276" s="191" t="e">
        <f t="shared" si="131"/>
        <v>#REF!</v>
      </c>
      <c r="J276" s="191" t="e">
        <f t="shared" si="131"/>
        <v>#REF!</v>
      </c>
      <c r="K276" s="191" t="e">
        <f t="shared" si="131"/>
        <v>#REF!</v>
      </c>
      <c r="L276" s="191" t="e">
        <f t="shared" si="131"/>
        <v>#REF!</v>
      </c>
      <c r="M276" s="191" t="e">
        <f t="shared" si="131"/>
        <v>#REF!</v>
      </c>
      <c r="N276" s="191" t="e">
        <f t="shared" si="131"/>
        <v>#REF!</v>
      </c>
      <c r="O276" s="191" t="e">
        <f t="shared" si="131"/>
        <v>#REF!</v>
      </c>
      <c r="P276" s="191" t="e">
        <f t="shared" si="131"/>
        <v>#REF!</v>
      </c>
      <c r="Q276" s="191" t="e">
        <f t="shared" si="129"/>
        <v>#REF!</v>
      </c>
    </row>
    <row r="277" spans="1:17" s="207" customFormat="1" ht="18.75" x14ac:dyDescent="0.3">
      <c r="A277" s="196">
        <v>14210</v>
      </c>
      <c r="B277" s="22" t="s">
        <v>17</v>
      </c>
      <c r="C277" s="204">
        <f>SUMIF(Atashe!$B$210:$B$270,'Spenzimet mujore -Atashe'!A277,Atashe!$D$210:$D$270)</f>
        <v>0</v>
      </c>
      <c r="D277" s="152" t="e">
        <f>VLOOKUP($A277,Atashe!$B$207:$M$270,7,FALSE)</f>
        <v>#REF!</v>
      </c>
      <c r="E277" s="152" t="e">
        <f>VLOOKUP($A277,Atashe!$B$207:$M$270,7,FALSE)-SUM($D277:D277)</f>
        <v>#REF!</v>
      </c>
      <c r="F277" s="152" t="e">
        <f>VLOOKUP($A277,Atashe!$B$207:$M$270,7,FALSE)-SUM($D277:E277)</f>
        <v>#REF!</v>
      </c>
      <c r="G277" s="152" t="e">
        <f>VLOOKUP($A277,Atashe!$B$207:$M$270,7,FALSE)-SUM($D277:F277)</f>
        <v>#REF!</v>
      </c>
      <c r="H277" s="152" t="e">
        <f>VLOOKUP($A277,Atashe!$B$207:$M$270,7,FALSE)-SUM($D277:G277)</f>
        <v>#REF!</v>
      </c>
      <c r="I277" s="152" t="e">
        <f>VLOOKUP($A277,Atashe!$B$207:$M$270,7,FALSE)-SUM($D277:H277)</f>
        <v>#REF!</v>
      </c>
      <c r="J277" s="152" t="e">
        <f>VLOOKUP($A277,Atashe!$B$207:$M$270,7,FALSE)-SUM($D277:I277)</f>
        <v>#REF!</v>
      </c>
      <c r="K277" s="152" t="e">
        <f>VLOOKUP($A277,Atashe!$B$207:$M$270,7,FALSE)-SUM($D277:J277)</f>
        <v>#REF!</v>
      </c>
      <c r="L277" s="152" t="e">
        <f>VLOOKUP($A277,Atashe!$B$207:$M$270,7,FALSE)-SUM($D277:K277)</f>
        <v>#REF!</v>
      </c>
      <c r="M277" s="152" t="e">
        <f>VLOOKUP($A277,Atashe!$B$207:$M$270,7,FALSE)-SUM($D277:L277)</f>
        <v>#REF!</v>
      </c>
      <c r="N277" s="152" t="e">
        <f>VLOOKUP($A277,Atashe!$B$207:$M$270,7,FALSE)-SUM($D277:M277)</f>
        <v>#REF!</v>
      </c>
      <c r="O277" s="152" t="e">
        <f>VLOOKUP($A277,Atashe!$B$207:$M$270,7,FALSE)-SUM($D277:N277)</f>
        <v>#REF!</v>
      </c>
      <c r="P277" s="150" t="e">
        <f>SUM(D277:O277)</f>
        <v>#REF!</v>
      </c>
      <c r="Q277" s="150" t="e">
        <f>IF(P277&gt;0,P277/C277*100," ")</f>
        <v>#REF!</v>
      </c>
    </row>
    <row r="278" spans="1:17" s="195" customFormat="1" ht="18.75" x14ac:dyDescent="0.3">
      <c r="A278" s="189">
        <v>1430</v>
      </c>
      <c r="B278" s="190" t="s">
        <v>132</v>
      </c>
      <c r="C278" s="191">
        <f t="shared" ref="C278:N278" si="132">SUM(C279:C280)</f>
        <v>0</v>
      </c>
      <c r="D278" s="191" t="e">
        <f t="shared" si="132"/>
        <v>#REF!</v>
      </c>
      <c r="E278" s="191" t="e">
        <f t="shared" si="132"/>
        <v>#REF!</v>
      </c>
      <c r="F278" s="191" t="e">
        <f t="shared" si="132"/>
        <v>#REF!</v>
      </c>
      <c r="G278" s="191" t="e">
        <f t="shared" si="132"/>
        <v>#REF!</v>
      </c>
      <c r="H278" s="191" t="e">
        <f t="shared" si="132"/>
        <v>#REF!</v>
      </c>
      <c r="I278" s="191" t="e">
        <f t="shared" si="132"/>
        <v>#REF!</v>
      </c>
      <c r="J278" s="191" t="e">
        <f t="shared" si="132"/>
        <v>#REF!</v>
      </c>
      <c r="K278" s="191" t="e">
        <f t="shared" si="132"/>
        <v>#REF!</v>
      </c>
      <c r="L278" s="191" t="e">
        <f t="shared" si="132"/>
        <v>#REF!</v>
      </c>
      <c r="M278" s="191" t="e">
        <f t="shared" si="132"/>
        <v>#REF!</v>
      </c>
      <c r="N278" s="191" t="e">
        <f t="shared" si="132"/>
        <v>#REF!</v>
      </c>
      <c r="O278" s="191" t="e">
        <f>SUM(O279:O280)</f>
        <v>#REF!</v>
      </c>
      <c r="P278" s="191" t="e">
        <f>SUM(P279:P280)</f>
        <v>#REF!</v>
      </c>
      <c r="Q278" s="191" t="e">
        <f t="shared" si="129"/>
        <v>#REF!</v>
      </c>
    </row>
    <row r="279" spans="1:17" s="195" customFormat="1" ht="18.75" x14ac:dyDescent="0.3">
      <c r="A279" s="196">
        <v>14310</v>
      </c>
      <c r="B279" s="22" t="s">
        <v>20</v>
      </c>
      <c r="C279" s="66">
        <f>SUMIF(Atashe!$B$210:$B$270,'Spenzimet mujore -Atashe'!A279,Atashe!$D$210:$D$270)</f>
        <v>0</v>
      </c>
      <c r="D279" s="152" t="e">
        <f>VLOOKUP($A279,Atashe!$B$207:$M$270,7,FALSE)</f>
        <v>#REF!</v>
      </c>
      <c r="E279" s="152" t="e">
        <f>VLOOKUP($A279,Atashe!$B$207:$M$270,7,FALSE)-SUM($D279:D279)</f>
        <v>#REF!</v>
      </c>
      <c r="F279" s="152" t="e">
        <f>VLOOKUP($A279,Atashe!$B$207:$M$270,7,FALSE)-SUM($D279:E279)</f>
        <v>#REF!</v>
      </c>
      <c r="G279" s="152" t="e">
        <f>VLOOKUP($A279,Atashe!$B$207:$M$270,7,FALSE)-SUM($D279:F279)</f>
        <v>#REF!</v>
      </c>
      <c r="H279" s="152" t="e">
        <f>VLOOKUP($A279,Atashe!$B$207:$M$270,7,FALSE)-SUM($D279:G279)</f>
        <v>#REF!</v>
      </c>
      <c r="I279" s="152" t="e">
        <f>VLOOKUP($A279,Atashe!$B$207:$M$270,7,FALSE)-SUM($D279:H279)</f>
        <v>#REF!</v>
      </c>
      <c r="J279" s="152" t="e">
        <f>VLOOKUP($A279,Atashe!$B$207:$M$270,7,FALSE)-SUM($D279:I279)</f>
        <v>#REF!</v>
      </c>
      <c r="K279" s="152" t="e">
        <f>VLOOKUP($A279,Atashe!$B$207:$M$270,7,FALSE)-SUM($D279:J279)</f>
        <v>#REF!</v>
      </c>
      <c r="L279" s="152" t="e">
        <f>VLOOKUP($A279,Atashe!$B$207:$M$270,7,FALSE)-SUM($D279:K279)</f>
        <v>#REF!</v>
      </c>
      <c r="M279" s="152" t="e">
        <f>VLOOKUP($A279,Atashe!$B$207:$M$270,7,FALSE)-SUM($D279:L279)</f>
        <v>#REF!</v>
      </c>
      <c r="N279" s="152" t="e">
        <f>VLOOKUP($A279,Atashe!$B$207:$M$270,7,FALSE)-SUM($D279:M279)</f>
        <v>#REF!</v>
      </c>
      <c r="O279" s="152" t="e">
        <f>VLOOKUP($A279,Atashe!$B$207:$M$270,7,FALSE)-SUM($D279:N279)</f>
        <v>#REF!</v>
      </c>
      <c r="P279" s="150" t="e">
        <f>SUM(D279:O279)</f>
        <v>#REF!</v>
      </c>
      <c r="Q279" s="150" t="e">
        <f t="shared" si="129"/>
        <v>#REF!</v>
      </c>
    </row>
    <row r="280" spans="1:17" s="195" customFormat="1" ht="18.75" x14ac:dyDescent="0.3">
      <c r="A280" s="196">
        <v>14320</v>
      </c>
      <c r="B280" s="22" t="s">
        <v>133</v>
      </c>
      <c r="C280" s="66">
        <f>SUMIF(Atashe!$B$210:$B$270,'Spenzimet mujore -Atashe'!A280,Atashe!$D$210:$D$270)</f>
        <v>0</v>
      </c>
      <c r="D280" s="152" t="e">
        <f>VLOOKUP($A280,Atashe!$B$207:$M$270,7,FALSE)</f>
        <v>#REF!</v>
      </c>
      <c r="E280" s="152" t="e">
        <f>VLOOKUP($A280,Atashe!$B$207:$M$270,7,FALSE)-SUM($D280:D280)</f>
        <v>#REF!</v>
      </c>
      <c r="F280" s="152" t="e">
        <f>VLOOKUP($A280,Atashe!$B$207:$M$270,7,FALSE)-SUM($D280:E280)</f>
        <v>#REF!</v>
      </c>
      <c r="G280" s="152" t="e">
        <f>VLOOKUP($A280,Atashe!$B$207:$M$270,7,FALSE)-SUM($D280:F280)</f>
        <v>#REF!</v>
      </c>
      <c r="H280" s="152" t="e">
        <f>VLOOKUP($A280,Atashe!$B$207:$M$270,7,FALSE)-SUM($D280:G280)</f>
        <v>#REF!</v>
      </c>
      <c r="I280" s="152" t="e">
        <f>VLOOKUP($A280,Atashe!$B$207:$M$270,7,FALSE)-SUM($D280:H280)</f>
        <v>#REF!</v>
      </c>
      <c r="J280" s="152" t="e">
        <f>VLOOKUP($A280,Atashe!$B$207:$M$270,7,FALSE)-SUM($D280:I280)</f>
        <v>#REF!</v>
      </c>
      <c r="K280" s="152" t="e">
        <f>VLOOKUP($A280,Atashe!$B$207:$M$270,7,FALSE)-SUM($D280:J280)</f>
        <v>#REF!</v>
      </c>
      <c r="L280" s="152" t="e">
        <f>VLOOKUP($A280,Atashe!$B$207:$M$270,7,FALSE)-SUM($D280:K280)</f>
        <v>#REF!</v>
      </c>
      <c r="M280" s="152" t="e">
        <f>VLOOKUP($A280,Atashe!$B$207:$M$270,7,FALSE)-SUM($D280:L280)</f>
        <v>#REF!</v>
      </c>
      <c r="N280" s="152" t="e">
        <f>VLOOKUP($A280,Atashe!$B$207:$M$270,7,FALSE)-SUM($D280:M280)</f>
        <v>#REF!</v>
      </c>
      <c r="O280" s="152" t="e">
        <f>VLOOKUP($A280,Atashe!$B$207:$M$270,7,FALSE)-SUM($D280:N280)</f>
        <v>#REF!</v>
      </c>
      <c r="P280" s="150" t="e">
        <f>SUM(D280:O280)</f>
        <v>#REF!</v>
      </c>
      <c r="Q280" s="150" t="e">
        <f t="shared" si="129"/>
        <v>#REF!</v>
      </c>
    </row>
    <row r="281" spans="1:17" ht="18.75" x14ac:dyDescent="0.3">
      <c r="A281" s="136">
        <v>1320</v>
      </c>
      <c r="B281" s="39" t="s">
        <v>10</v>
      </c>
      <c r="C281" s="203">
        <f t="shared" ref="C281:N281" si="133">SUM(C282:C283)</f>
        <v>0</v>
      </c>
      <c r="D281" s="203" t="e">
        <f t="shared" si="133"/>
        <v>#REF!</v>
      </c>
      <c r="E281" s="203" t="e">
        <f t="shared" si="133"/>
        <v>#REF!</v>
      </c>
      <c r="F281" s="203" t="e">
        <f t="shared" si="133"/>
        <v>#REF!</v>
      </c>
      <c r="G281" s="203" t="e">
        <f t="shared" si="133"/>
        <v>#REF!</v>
      </c>
      <c r="H281" s="203" t="e">
        <f t="shared" si="133"/>
        <v>#REF!</v>
      </c>
      <c r="I281" s="203" t="e">
        <f t="shared" si="133"/>
        <v>#REF!</v>
      </c>
      <c r="J281" s="203" t="e">
        <f t="shared" si="133"/>
        <v>#REF!</v>
      </c>
      <c r="K281" s="203" t="e">
        <f t="shared" si="133"/>
        <v>#REF!</v>
      </c>
      <c r="L281" s="203" t="e">
        <f t="shared" si="133"/>
        <v>#REF!</v>
      </c>
      <c r="M281" s="203" t="e">
        <f t="shared" si="133"/>
        <v>#REF!</v>
      </c>
      <c r="N281" s="203" t="e">
        <f t="shared" si="133"/>
        <v>#REF!</v>
      </c>
      <c r="O281" s="203" t="e">
        <f>SUM(O282:O283)</f>
        <v>#REF!</v>
      </c>
      <c r="P281" s="203" t="e">
        <f>P282+P286+P290+P296+P302+P307+P311+P313+P315+P320+P325+P331+P329</f>
        <v>#REF!</v>
      </c>
      <c r="Q281" s="55" t="e">
        <f t="shared" si="129"/>
        <v>#REF!</v>
      </c>
    </row>
    <row r="282" spans="1:17" ht="18.75" x14ac:dyDescent="0.3">
      <c r="A282" s="139">
        <v>13210</v>
      </c>
      <c r="B282" s="26" t="s">
        <v>11</v>
      </c>
      <c r="C282" s="151">
        <f>SUMIF(Atashe!$B$210:$B$270,'Spenzimet mujore -Atashe'!A282,Atashe!$D$210:$D$270)</f>
        <v>0</v>
      </c>
      <c r="D282" s="152" t="e">
        <f>VLOOKUP($A282,Atashe!$B$207:$M$270,7,FALSE)</f>
        <v>#REF!</v>
      </c>
      <c r="E282" s="152" t="e">
        <f>VLOOKUP($A282,Atashe!$B$207:$M$270,7,FALSE)-SUM($D282:D282)</f>
        <v>#REF!</v>
      </c>
      <c r="F282" s="152" t="e">
        <f>VLOOKUP($A282,Atashe!$B$207:$M$270,7,FALSE)-SUM($D282:E282)</f>
        <v>#REF!</v>
      </c>
      <c r="G282" s="152" t="e">
        <f>VLOOKUP($A282,Atashe!$B$207:$M$270,7,FALSE)-SUM($D282:F282)</f>
        <v>#REF!</v>
      </c>
      <c r="H282" s="152" t="e">
        <f>VLOOKUP($A282,Atashe!$B$207:$M$270,7,FALSE)-SUM($D282:G282)</f>
        <v>#REF!</v>
      </c>
      <c r="I282" s="152" t="e">
        <f>VLOOKUP($A282,Atashe!$B$207:$M$270,7,FALSE)-SUM($D282:H282)</f>
        <v>#REF!</v>
      </c>
      <c r="J282" s="152" t="e">
        <f>VLOOKUP($A282,Atashe!$B$207:$M$270,7,FALSE)-SUM($D282:I282)</f>
        <v>#REF!</v>
      </c>
      <c r="K282" s="152" t="e">
        <f>VLOOKUP($A282,Atashe!$B$207:$M$270,7,FALSE)-SUM($D282:J282)</f>
        <v>#REF!</v>
      </c>
      <c r="L282" s="152" t="e">
        <f>VLOOKUP($A282,Atashe!$B$207:$M$270,7,FALSE)-SUM($D282:K282)</f>
        <v>#REF!</v>
      </c>
      <c r="M282" s="152" t="e">
        <f>VLOOKUP($A282,Atashe!$B$207:$M$270,7,FALSE)-SUM($D282:L282)</f>
        <v>#REF!</v>
      </c>
      <c r="N282" s="152" t="e">
        <f>VLOOKUP($A282,Atashe!$B$207:$M$270,7,FALSE)-SUM($D282:M282)</f>
        <v>#REF!</v>
      </c>
      <c r="O282" s="152" t="e">
        <f>VLOOKUP($A282,Atashe!$B$207:$M$270,7,FALSE)-SUM($D282:N282)</f>
        <v>#REF!</v>
      </c>
      <c r="P282" s="150" t="e">
        <f>SUM(D282:O282)</f>
        <v>#REF!</v>
      </c>
      <c r="Q282" s="150" t="e">
        <f t="shared" si="129"/>
        <v>#REF!</v>
      </c>
    </row>
    <row r="283" spans="1:17" ht="18.75" x14ac:dyDescent="0.3">
      <c r="A283" s="139">
        <v>13220</v>
      </c>
      <c r="B283" s="26" t="s">
        <v>12</v>
      </c>
      <c r="C283" s="151">
        <f>SUMIF(Atashe!$B$210:$B$270,'Spenzimet mujore -Atashe'!A283,Atashe!$D$210:$D$270)</f>
        <v>0</v>
      </c>
      <c r="D283" s="152" t="e">
        <f>VLOOKUP($A283,Atashe!$B$207:$M$270,7,FALSE)</f>
        <v>#REF!</v>
      </c>
      <c r="E283" s="152" t="e">
        <f>VLOOKUP($A283,Atashe!$B$207:$M$270,7,FALSE)-SUM($D283:D283)</f>
        <v>#REF!</v>
      </c>
      <c r="F283" s="152" t="e">
        <f>VLOOKUP($A283,Atashe!$B$207:$M$270,7,FALSE)-SUM($D283:E283)</f>
        <v>#REF!</v>
      </c>
      <c r="G283" s="152" t="e">
        <f>VLOOKUP($A283,Atashe!$B$207:$M$270,7,FALSE)-SUM($D283:F283)</f>
        <v>#REF!</v>
      </c>
      <c r="H283" s="152" t="e">
        <f>VLOOKUP($A283,Atashe!$B$207:$M$270,7,FALSE)-SUM($D283:G283)</f>
        <v>#REF!</v>
      </c>
      <c r="I283" s="152" t="e">
        <f>VLOOKUP($A283,Atashe!$B$207:$M$270,7,FALSE)-SUM($D283:H283)</f>
        <v>#REF!</v>
      </c>
      <c r="J283" s="152" t="e">
        <f>VLOOKUP($A283,Atashe!$B$207:$M$270,7,FALSE)-SUM($D283:I283)</f>
        <v>#REF!</v>
      </c>
      <c r="K283" s="152" t="e">
        <f>VLOOKUP($A283,Atashe!$B$207:$M$270,7,FALSE)-SUM($D283:J283)</f>
        <v>#REF!</v>
      </c>
      <c r="L283" s="152" t="e">
        <f>VLOOKUP($A283,Atashe!$B$207:$M$270,7,FALSE)-SUM($D283:K283)</f>
        <v>#REF!</v>
      </c>
      <c r="M283" s="152" t="e">
        <f>VLOOKUP($A283,Atashe!$B$207:$M$270,7,FALSE)-SUM($D283:L283)</f>
        <v>#REF!</v>
      </c>
      <c r="N283" s="152" t="e">
        <f>VLOOKUP($A283,Atashe!$B$207:$M$270,7,FALSE)-SUM($D283:M283)</f>
        <v>#REF!</v>
      </c>
      <c r="O283" s="152" t="e">
        <f>VLOOKUP($A283,Atashe!$B$207:$M$270,7,FALSE)-SUM($D283:N283)</f>
        <v>#REF!</v>
      </c>
      <c r="P283" s="150" t="e">
        <f>SUM(D283:O283)</f>
        <v>#REF!</v>
      </c>
      <c r="Q283" s="150" t="e">
        <f t="shared" si="129"/>
        <v>#REF!</v>
      </c>
    </row>
    <row r="284" spans="1:17" ht="18.75" x14ac:dyDescent="0.3">
      <c r="A284" s="139">
        <v>13230</v>
      </c>
      <c r="B284" s="26" t="s">
        <v>13</v>
      </c>
      <c r="C284" s="151">
        <f>SUMIF(Atashe!$B$210:$B$270,'Spenzimet mujore -Atashe'!A284,Atashe!$D$210:$D$270)</f>
        <v>0</v>
      </c>
      <c r="D284" s="152" t="e">
        <f>VLOOKUP($A284,Atashe!$B$207:$M$270,7,FALSE)</f>
        <v>#REF!</v>
      </c>
      <c r="E284" s="152" t="e">
        <f>VLOOKUP($A284,Atashe!$B$207:$M$270,7,FALSE)-SUM($D284:D284)</f>
        <v>#REF!</v>
      </c>
      <c r="F284" s="152" t="e">
        <f>VLOOKUP($A284,Atashe!$B$207:$M$270,7,FALSE)-SUM($D284:E284)</f>
        <v>#REF!</v>
      </c>
      <c r="G284" s="152" t="e">
        <f>VLOOKUP($A284,Atashe!$B$207:$M$270,7,FALSE)-SUM($D284:F284)</f>
        <v>#REF!</v>
      </c>
      <c r="H284" s="152" t="e">
        <f>VLOOKUP($A284,Atashe!$B$207:$M$270,7,FALSE)-SUM($D284:G284)</f>
        <v>#REF!</v>
      </c>
      <c r="I284" s="152" t="e">
        <f>VLOOKUP($A284,Atashe!$B$207:$M$270,7,FALSE)-SUM($D284:H284)</f>
        <v>#REF!</v>
      </c>
      <c r="J284" s="152" t="e">
        <f>VLOOKUP($A284,Atashe!$B$207:$M$270,7,FALSE)-SUM($D284:I284)</f>
        <v>#REF!</v>
      </c>
      <c r="K284" s="152" t="e">
        <f>VLOOKUP($A284,Atashe!$B$207:$M$270,7,FALSE)-SUM($D284:J284)</f>
        <v>#REF!</v>
      </c>
      <c r="L284" s="152" t="e">
        <f>VLOOKUP($A284,Atashe!$B$207:$M$270,7,FALSE)-SUM($D284:K284)</f>
        <v>#REF!</v>
      </c>
      <c r="M284" s="152" t="e">
        <f>VLOOKUP($A284,Atashe!$B$207:$M$270,7,FALSE)-SUM($D284:L284)</f>
        <v>#REF!</v>
      </c>
      <c r="N284" s="152" t="e">
        <f>VLOOKUP($A284,Atashe!$B$207:$M$270,7,FALSE)-SUM($D284:M284)</f>
        <v>#REF!</v>
      </c>
      <c r="O284" s="152" t="e">
        <f>VLOOKUP($A284,Atashe!$B$207:$M$270,7,FALSE)-SUM($D284:N284)</f>
        <v>#REF!</v>
      </c>
      <c r="P284" s="150" t="e">
        <f>SUM(D284:O284)</f>
        <v>#REF!</v>
      </c>
      <c r="Q284" s="150" t="e">
        <f t="shared" si="129"/>
        <v>#REF!</v>
      </c>
    </row>
    <row r="285" spans="1:17" ht="15.75" thickBot="1" x14ac:dyDescent="0.3">
      <c r="A285" s="163"/>
      <c r="B285" s="164" t="s">
        <v>31</v>
      </c>
      <c r="C285" s="165">
        <f t="shared" ref="C285:N285" si="134">C281+C226+C219</f>
        <v>0</v>
      </c>
      <c r="D285" s="165" t="e">
        <f t="shared" si="134"/>
        <v>#REF!</v>
      </c>
      <c r="E285" s="165" t="e">
        <f t="shared" si="134"/>
        <v>#REF!</v>
      </c>
      <c r="F285" s="165" t="e">
        <f t="shared" si="134"/>
        <v>#REF!</v>
      </c>
      <c r="G285" s="165" t="e">
        <f t="shared" si="134"/>
        <v>#REF!</v>
      </c>
      <c r="H285" s="165" t="e">
        <f t="shared" si="134"/>
        <v>#REF!</v>
      </c>
      <c r="I285" s="165" t="e">
        <f t="shared" si="134"/>
        <v>#REF!</v>
      </c>
      <c r="J285" s="165" t="e">
        <f t="shared" si="134"/>
        <v>#REF!</v>
      </c>
      <c r="K285" s="165" t="e">
        <f t="shared" si="134"/>
        <v>#REF!</v>
      </c>
      <c r="L285" s="165" t="e">
        <f t="shared" si="134"/>
        <v>#REF!</v>
      </c>
      <c r="M285" s="165" t="e">
        <f t="shared" si="134"/>
        <v>#REF!</v>
      </c>
      <c r="N285" s="165" t="e">
        <f t="shared" si="134"/>
        <v>#REF!</v>
      </c>
      <c r="O285" s="165" t="e">
        <f>O281+O226+O219</f>
        <v>#REF!</v>
      </c>
      <c r="P285" s="165" t="e">
        <f>P281+P226+P219</f>
        <v>#REF!</v>
      </c>
      <c r="Q285" s="166" t="e">
        <f t="shared" si="129"/>
        <v>#REF!</v>
      </c>
    </row>
    <row r="287" spans="1:17" ht="13.5" thickBot="1" x14ac:dyDescent="0.25"/>
    <row r="288" spans="1:17" ht="24" thickBot="1" x14ac:dyDescent="0.4">
      <c r="A288" s="281" t="s">
        <v>88</v>
      </c>
      <c r="B288" s="282"/>
      <c r="C288" s="282"/>
      <c r="D288" s="282"/>
      <c r="E288" s="282"/>
      <c r="F288" s="282"/>
      <c r="G288" s="282"/>
      <c r="H288" s="282"/>
      <c r="I288" s="282"/>
      <c r="J288" s="282"/>
      <c r="K288" s="282"/>
      <c r="L288" s="282"/>
      <c r="M288" s="282"/>
      <c r="N288" s="282"/>
      <c r="O288" s="282"/>
      <c r="P288" s="282"/>
      <c r="Q288" s="283"/>
    </row>
    <row r="289" spans="1:17" ht="47.25" x14ac:dyDescent="0.2">
      <c r="A289" s="153" t="s">
        <v>21</v>
      </c>
      <c r="B289" s="154" t="s">
        <v>22</v>
      </c>
      <c r="C289" s="155" t="s">
        <v>188</v>
      </c>
      <c r="D289" s="156" t="s">
        <v>42</v>
      </c>
      <c r="E289" s="156" t="s">
        <v>43</v>
      </c>
      <c r="F289" s="156" t="s">
        <v>44</v>
      </c>
      <c r="G289" s="156" t="s">
        <v>45</v>
      </c>
      <c r="H289" s="156" t="s">
        <v>46</v>
      </c>
      <c r="I289" s="156" t="s">
        <v>47</v>
      </c>
      <c r="J289" s="156" t="s">
        <v>48</v>
      </c>
      <c r="K289" s="156" t="s">
        <v>49</v>
      </c>
      <c r="L289" s="156" t="s">
        <v>50</v>
      </c>
      <c r="M289" s="156" t="s">
        <v>51</v>
      </c>
      <c r="N289" s="156" t="s">
        <v>52</v>
      </c>
      <c r="O289" s="156" t="s">
        <v>53</v>
      </c>
      <c r="P289" s="157" t="s">
        <v>54</v>
      </c>
      <c r="Q289" s="158" t="s">
        <v>81</v>
      </c>
    </row>
    <row r="290" spans="1:17" ht="15.75" x14ac:dyDescent="0.25">
      <c r="A290" s="159">
        <v>11</v>
      </c>
      <c r="B290" s="146" t="s">
        <v>23</v>
      </c>
      <c r="C290" s="147"/>
      <c r="D290" s="147">
        <v>0</v>
      </c>
      <c r="E290" s="147">
        <v>0</v>
      </c>
      <c r="F290" s="147">
        <v>0</v>
      </c>
      <c r="G290" s="147">
        <v>0</v>
      </c>
      <c r="H290" s="147">
        <f t="shared" ref="H290:O290" si="135">SUM(H291:H296)</f>
        <v>0</v>
      </c>
      <c r="I290" s="147">
        <f t="shared" si="135"/>
        <v>0</v>
      </c>
      <c r="J290" s="147">
        <f t="shared" si="135"/>
        <v>0</v>
      </c>
      <c r="K290" s="147">
        <f t="shared" si="135"/>
        <v>0</v>
      </c>
      <c r="L290" s="147">
        <f t="shared" si="135"/>
        <v>0</v>
      </c>
      <c r="M290" s="147">
        <f t="shared" si="135"/>
        <v>0</v>
      </c>
      <c r="N290" s="147">
        <f t="shared" si="135"/>
        <v>0</v>
      </c>
      <c r="O290" s="147">
        <f t="shared" si="135"/>
        <v>0</v>
      </c>
      <c r="P290" s="147">
        <f>SUM(P291:P296)</f>
        <v>0</v>
      </c>
      <c r="Q290" s="160" t="e">
        <f>P290/C290*100</f>
        <v>#DIV/0!</v>
      </c>
    </row>
    <row r="291" spans="1:17" ht="15" x14ac:dyDescent="0.2">
      <c r="A291" s="161">
        <v>12121</v>
      </c>
      <c r="B291" s="148" t="s">
        <v>24</v>
      </c>
      <c r="C291" s="50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50">
        <f>SUM(D291:O291)</f>
        <v>0</v>
      </c>
      <c r="Q291" s="162"/>
    </row>
    <row r="292" spans="1:17" ht="15" x14ac:dyDescent="0.2">
      <c r="A292" s="161">
        <v>11120</v>
      </c>
      <c r="B292" s="148" t="s">
        <v>25</v>
      </c>
      <c r="C292" s="50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50">
        <f>SUM(D292:O292)</f>
        <v>0</v>
      </c>
      <c r="Q292" s="162"/>
    </row>
    <row r="293" spans="1:17" ht="15" x14ac:dyDescent="0.2">
      <c r="A293" s="161">
        <v>11130</v>
      </c>
      <c r="B293" s="148" t="s">
        <v>26</v>
      </c>
      <c r="C293" s="50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50">
        <f>SUM(D293:O293)</f>
        <v>0</v>
      </c>
      <c r="Q293" s="162"/>
    </row>
    <row r="294" spans="1:17" ht="15" x14ac:dyDescent="0.2">
      <c r="A294" s="161">
        <v>11140</v>
      </c>
      <c r="B294" s="148" t="s">
        <v>27</v>
      </c>
      <c r="C294" s="50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50">
        <f>SUM(D294:O294)</f>
        <v>0</v>
      </c>
      <c r="Q294" s="162"/>
    </row>
    <row r="295" spans="1:17" ht="15" x14ac:dyDescent="0.2">
      <c r="A295" s="161">
        <v>11125</v>
      </c>
      <c r="B295" s="148" t="s">
        <v>63</v>
      </c>
      <c r="C295" s="50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50"/>
      <c r="Q295" s="162"/>
    </row>
    <row r="296" spans="1:17" ht="15" x14ac:dyDescent="0.2">
      <c r="A296" s="161">
        <v>11126</v>
      </c>
      <c r="B296" s="148" t="s">
        <v>41</v>
      </c>
      <c r="C296" s="50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50">
        <f>SUM(D296:O296)</f>
        <v>0</v>
      </c>
      <c r="Q296" s="162"/>
    </row>
    <row r="297" spans="1:17" ht="18.75" x14ac:dyDescent="0.3">
      <c r="A297" s="136" t="s">
        <v>5</v>
      </c>
      <c r="B297" s="39" t="s">
        <v>66</v>
      </c>
      <c r="C297" s="203">
        <f t="shared" ref="C297:N297" si="136">C298+C303+C307+C314+C320+C326+C329+C331+C333+C338+C343+C349+C347</f>
        <v>0</v>
      </c>
      <c r="D297" s="203" t="e">
        <f t="shared" si="136"/>
        <v>#REF!</v>
      </c>
      <c r="E297" s="203" t="e">
        <f t="shared" si="136"/>
        <v>#REF!</v>
      </c>
      <c r="F297" s="203" t="e">
        <f t="shared" si="136"/>
        <v>#REF!</v>
      </c>
      <c r="G297" s="203" t="e">
        <f t="shared" si="136"/>
        <v>#REF!</v>
      </c>
      <c r="H297" s="203" t="e">
        <f t="shared" si="136"/>
        <v>#REF!</v>
      </c>
      <c r="I297" s="203" t="e">
        <f t="shared" si="136"/>
        <v>#REF!</v>
      </c>
      <c r="J297" s="203" t="e">
        <f t="shared" si="136"/>
        <v>#REF!</v>
      </c>
      <c r="K297" s="203" t="e">
        <f t="shared" si="136"/>
        <v>#REF!</v>
      </c>
      <c r="L297" s="203" t="e">
        <f t="shared" si="136"/>
        <v>#REF!</v>
      </c>
      <c r="M297" s="203" t="e">
        <f t="shared" si="136"/>
        <v>#REF!</v>
      </c>
      <c r="N297" s="203" t="e">
        <f t="shared" si="136"/>
        <v>#REF!</v>
      </c>
      <c r="O297" s="203" t="e">
        <f>O298+O303+O307+O314+O320+O326+O329+O331+O333+O338+O343+O349+O347</f>
        <v>#REF!</v>
      </c>
      <c r="P297" s="203" t="e">
        <f>P298+P303+P307+P314+P320+P326+P329+P331+P333+P338+P343+P349+P347</f>
        <v>#REF!</v>
      </c>
      <c r="Q297" s="203" t="e">
        <f>IF(P297&gt;0,P297/C297*100," ")</f>
        <v>#REF!</v>
      </c>
    </row>
    <row r="298" spans="1:17" s="188" customFormat="1" ht="18.75" x14ac:dyDescent="0.3">
      <c r="A298" s="189">
        <v>1310</v>
      </c>
      <c r="B298" s="190" t="s">
        <v>117</v>
      </c>
      <c r="C298" s="191">
        <f t="shared" ref="C298:N298" si="137">SUM(C299:C302)</f>
        <v>0</v>
      </c>
      <c r="D298" s="191" t="e">
        <f t="shared" si="137"/>
        <v>#REF!</v>
      </c>
      <c r="E298" s="191" t="e">
        <f t="shared" si="137"/>
        <v>#REF!</v>
      </c>
      <c r="F298" s="191" t="e">
        <f t="shared" si="137"/>
        <v>#REF!</v>
      </c>
      <c r="G298" s="191" t="e">
        <f t="shared" si="137"/>
        <v>#REF!</v>
      </c>
      <c r="H298" s="191" t="e">
        <f t="shared" si="137"/>
        <v>#REF!</v>
      </c>
      <c r="I298" s="191" t="e">
        <f t="shared" si="137"/>
        <v>#REF!</v>
      </c>
      <c r="J298" s="191" t="e">
        <f t="shared" si="137"/>
        <v>#REF!</v>
      </c>
      <c r="K298" s="191" t="e">
        <f t="shared" si="137"/>
        <v>#REF!</v>
      </c>
      <c r="L298" s="191" t="e">
        <f t="shared" si="137"/>
        <v>#REF!</v>
      </c>
      <c r="M298" s="191" t="e">
        <f t="shared" si="137"/>
        <v>#REF!</v>
      </c>
      <c r="N298" s="191" t="e">
        <f t="shared" si="137"/>
        <v>#REF!</v>
      </c>
      <c r="O298" s="191" t="e">
        <f>SUM(O299:O302)</f>
        <v>#REF!</v>
      </c>
      <c r="P298" s="191" t="e">
        <f>SUM(P299:P302)</f>
        <v>#REF!</v>
      </c>
      <c r="Q298" s="191" t="e">
        <f t="shared" ref="Q298:Q354" si="138">IF(P298&gt;0,P298/C298*100," ")</f>
        <v>#REF!</v>
      </c>
    </row>
    <row r="299" spans="1:17" ht="18.75" x14ac:dyDescent="0.3">
      <c r="A299" s="21">
        <v>13130</v>
      </c>
      <c r="B299" s="194" t="s">
        <v>15</v>
      </c>
      <c r="C299" s="66">
        <f>SUMIF(Atashe!$B$278:$B$338,'Spenzimet mujore -Atashe'!A299,Atashe!$D$278:$D$338)</f>
        <v>0</v>
      </c>
      <c r="D299" s="152" t="e">
        <f>VLOOKUP($A299,Atashe!$B$275:$M$338,7,FALSE)</f>
        <v>#REF!</v>
      </c>
      <c r="E299" s="152" t="e">
        <f>VLOOKUP($A299,Atashe!$B$275:$M$338,7,FALSE)-SUM($D299:D299)</f>
        <v>#REF!</v>
      </c>
      <c r="F299" s="152" t="e">
        <f>VLOOKUP($A299,Atashe!$B$275:$M$338,7,FALSE)-SUM($D299:E299)</f>
        <v>#REF!</v>
      </c>
      <c r="G299" s="152" t="e">
        <f>VLOOKUP($A299,Atashe!$B$275:$M$338,7,FALSE)-SUM($D299:F299)</f>
        <v>#REF!</v>
      </c>
      <c r="H299" s="152" t="e">
        <f>VLOOKUP($A299,Atashe!$B$275:$M$338,7,FALSE)-SUM($D299:G299)</f>
        <v>#REF!</v>
      </c>
      <c r="I299" s="152" t="e">
        <f>VLOOKUP($A299,Atashe!$B$275:$M$338,7,FALSE)-SUM($D299:H299)</f>
        <v>#REF!</v>
      </c>
      <c r="J299" s="152" t="e">
        <f>VLOOKUP($A299,Atashe!$B$275:$M$338,7,FALSE)-SUM($D299:I299)</f>
        <v>#REF!</v>
      </c>
      <c r="K299" s="152" t="e">
        <f>VLOOKUP($A299,Atashe!$B$275:$M$338,7,FALSE)-SUM($D299:J299)</f>
        <v>#REF!</v>
      </c>
      <c r="L299" s="152" t="e">
        <f>VLOOKUP($A299,Atashe!$B$275:$M$338,7,FALSE)-SUM($D299:K299)</f>
        <v>#REF!</v>
      </c>
      <c r="M299" s="152" t="e">
        <f>VLOOKUP($A299,Atashe!$B$275:$M$338,7,FALSE)-SUM($D299:L299)</f>
        <v>#REF!</v>
      </c>
      <c r="N299" s="152" t="e">
        <f>VLOOKUP($A299,Atashe!$B$275:$M$338,7,FALSE)-SUM($D299:M299)</f>
        <v>#REF!</v>
      </c>
      <c r="O299" s="152" t="e">
        <f>VLOOKUP($A299,Atashe!$B$275:$M$338,7,FALSE)-SUM($D299:N299)</f>
        <v>#REF!</v>
      </c>
      <c r="P299" s="150" t="e">
        <f>SUM(D299:O299)</f>
        <v>#REF!</v>
      </c>
      <c r="Q299" s="150" t="e">
        <f t="shared" si="138"/>
        <v>#REF!</v>
      </c>
    </row>
    <row r="300" spans="1:17" s="211" customFormat="1" ht="18.75" x14ac:dyDescent="0.3">
      <c r="A300" s="15">
        <v>13140</v>
      </c>
      <c r="B300" s="35" t="s">
        <v>4</v>
      </c>
      <c r="C300" s="204">
        <f>SUMIF(Atashe!$B$278:$B$338,'Spenzimet mujore -Atashe'!A300,Atashe!$D$278:$D$338)</f>
        <v>0</v>
      </c>
      <c r="D300" s="152" t="e">
        <f>VLOOKUP($A300,Atashe!$B$275:$M$338,7,FALSE)</f>
        <v>#REF!</v>
      </c>
      <c r="E300" s="152" t="e">
        <f>VLOOKUP($A300,Atashe!$B$275:$M$338,7,FALSE)-SUM($D300:D300)</f>
        <v>#REF!</v>
      </c>
      <c r="F300" s="152" t="e">
        <f>VLOOKUP($A300,Atashe!$B$275:$M$338,7,FALSE)-SUM($D300:E300)</f>
        <v>#REF!</v>
      </c>
      <c r="G300" s="152" t="e">
        <f>VLOOKUP($A300,Atashe!$B$275:$M$338,7,FALSE)-SUM($D300:F300)</f>
        <v>#REF!</v>
      </c>
      <c r="H300" s="152" t="e">
        <f>VLOOKUP($A300,Atashe!$B$275:$M$338,7,FALSE)-SUM($D300:G300)</f>
        <v>#REF!</v>
      </c>
      <c r="I300" s="152" t="e">
        <f>VLOOKUP($A300,Atashe!$B$275:$M$338,7,FALSE)-SUM($D300:H300)</f>
        <v>#REF!</v>
      </c>
      <c r="J300" s="152" t="e">
        <f>VLOOKUP($A300,Atashe!$B$275:$M$338,7,FALSE)-SUM($D300:I300)</f>
        <v>#REF!</v>
      </c>
      <c r="K300" s="152" t="e">
        <f>VLOOKUP($A300,Atashe!$B$275:$M$338,7,FALSE)-SUM($D300:J300)</f>
        <v>#REF!</v>
      </c>
      <c r="L300" s="152" t="e">
        <f>VLOOKUP($A300,Atashe!$B$275:$M$338,7,FALSE)-SUM($D300:K300)</f>
        <v>#REF!</v>
      </c>
      <c r="M300" s="152" t="e">
        <f>VLOOKUP($A300,Atashe!$B$275:$M$338,7,FALSE)-SUM($D300:L300)</f>
        <v>#REF!</v>
      </c>
      <c r="N300" s="152" t="e">
        <f>VLOOKUP($A300,Atashe!$B$275:$M$338,7,FALSE)-SUM($D300:M300)</f>
        <v>#REF!</v>
      </c>
      <c r="O300" s="152" t="e">
        <f>VLOOKUP($A300,Atashe!$B$275:$M$338,7,FALSE)-SUM($D300:N300)</f>
        <v>#REF!</v>
      </c>
      <c r="P300" s="150" t="e">
        <f>SUM(D300:O300)</f>
        <v>#REF!</v>
      </c>
      <c r="Q300" s="150" t="e">
        <f>IF(P300&gt;0,P300/C300*100," ")</f>
        <v>#REF!</v>
      </c>
    </row>
    <row r="301" spans="1:17" s="206" customFormat="1" ht="18.75" x14ac:dyDescent="0.3">
      <c r="A301" s="15">
        <v>13142</v>
      </c>
      <c r="B301" s="35" t="s">
        <v>33</v>
      </c>
      <c r="C301" s="204">
        <f>SUMIF(Atashe!$B$278:$B$338,'Spenzimet mujore -Atashe'!A301,Atashe!$D$278:$D$338)</f>
        <v>0</v>
      </c>
      <c r="D301" s="152" t="e">
        <f>VLOOKUP($A301,Atashe!$B$275:$M$338,7,FALSE)</f>
        <v>#REF!</v>
      </c>
      <c r="E301" s="152" t="e">
        <f>VLOOKUP($A301,Atashe!$B$275:$M$338,7,FALSE)-SUM($D301:D301)</f>
        <v>#REF!</v>
      </c>
      <c r="F301" s="152" t="e">
        <f>VLOOKUP($A301,Atashe!$B$275:$M$338,7,FALSE)-SUM($D301:E301)</f>
        <v>#REF!</v>
      </c>
      <c r="G301" s="152" t="e">
        <f>VLOOKUP($A301,Atashe!$B$275:$M$338,7,FALSE)-SUM($D301:F301)</f>
        <v>#REF!</v>
      </c>
      <c r="H301" s="152" t="e">
        <f>VLOOKUP($A301,Atashe!$B$275:$M$338,7,FALSE)-SUM($D301:G301)</f>
        <v>#REF!</v>
      </c>
      <c r="I301" s="152" t="e">
        <f>VLOOKUP($A301,Atashe!$B$275:$M$338,7,FALSE)-SUM($D301:H301)</f>
        <v>#REF!</v>
      </c>
      <c r="J301" s="152" t="e">
        <f>VLOOKUP($A301,Atashe!$B$275:$M$338,7,FALSE)-SUM($D301:I301)</f>
        <v>#REF!</v>
      </c>
      <c r="K301" s="152" t="e">
        <f>VLOOKUP($A301,Atashe!$B$275:$M$338,7,FALSE)-SUM($D301:J301)</f>
        <v>#REF!</v>
      </c>
      <c r="L301" s="152" t="e">
        <f>VLOOKUP($A301,Atashe!$B$275:$M$338,7,FALSE)-SUM($D301:K301)</f>
        <v>#REF!</v>
      </c>
      <c r="M301" s="152" t="e">
        <f>VLOOKUP($A301,Atashe!$B$275:$M$338,7,FALSE)-SUM($D301:L301)</f>
        <v>#REF!</v>
      </c>
      <c r="N301" s="152" t="e">
        <f>VLOOKUP($A301,Atashe!$B$275:$M$338,7,FALSE)-SUM($D301:M301)</f>
        <v>#REF!</v>
      </c>
      <c r="O301" s="152" t="e">
        <f>VLOOKUP($A301,Atashe!$B$275:$M$338,7,FALSE)-SUM($D301:N301)</f>
        <v>#REF!</v>
      </c>
      <c r="P301" s="150" t="e">
        <f>SUM(D301:O301)</f>
        <v>#REF!</v>
      </c>
      <c r="Q301" s="150" t="e">
        <f>IF(P301&gt;0,P301/C301*100," ")</f>
        <v>#REF!</v>
      </c>
    </row>
    <row r="302" spans="1:17" s="199" customFormat="1" ht="18.75" x14ac:dyDescent="0.3">
      <c r="A302" s="15">
        <v>13143</v>
      </c>
      <c r="B302" s="35" t="s">
        <v>176</v>
      </c>
      <c r="C302" s="66">
        <f>SUMIF(Atashe!$B$278:$B$338,'Spenzimet mujore -Atashe'!A302,Atashe!$D$278:$D$338)</f>
        <v>0</v>
      </c>
      <c r="D302" s="152" t="e">
        <f>VLOOKUP($A302,Atashe!$B$275:$M$338,7,FALSE)</f>
        <v>#REF!</v>
      </c>
      <c r="E302" s="152" t="e">
        <f>VLOOKUP($A302,Atashe!$B$275:$M$338,7,FALSE)-SUM($D302:D302)</f>
        <v>#REF!</v>
      </c>
      <c r="F302" s="152" t="e">
        <f>VLOOKUP($A302,Atashe!$B$275:$M$338,7,FALSE)-SUM($D302:E302)</f>
        <v>#REF!</v>
      </c>
      <c r="G302" s="152" t="e">
        <f>VLOOKUP($A302,Atashe!$B$275:$M$338,7,FALSE)-SUM($D302:F302)</f>
        <v>#REF!</v>
      </c>
      <c r="H302" s="152" t="e">
        <f>VLOOKUP($A302,Atashe!$B$275:$M$338,7,FALSE)-SUM($D302:G302)</f>
        <v>#REF!</v>
      </c>
      <c r="I302" s="152" t="e">
        <f>VLOOKUP($A302,Atashe!$B$275:$M$338,7,FALSE)-SUM($D302:H302)</f>
        <v>#REF!</v>
      </c>
      <c r="J302" s="152" t="e">
        <f>VLOOKUP($A302,Atashe!$B$275:$M$338,7,FALSE)-SUM($D302:I302)</f>
        <v>#REF!</v>
      </c>
      <c r="K302" s="152" t="e">
        <f>VLOOKUP($A302,Atashe!$B$275:$M$338,7,FALSE)-SUM($D302:J302)</f>
        <v>#REF!</v>
      </c>
      <c r="L302" s="152" t="e">
        <f>VLOOKUP($A302,Atashe!$B$275:$M$338,7,FALSE)-SUM($D302:K302)</f>
        <v>#REF!</v>
      </c>
      <c r="M302" s="152" t="e">
        <f>VLOOKUP($A302,Atashe!$B$275:$M$338,7,FALSE)-SUM($D302:L302)</f>
        <v>#REF!</v>
      </c>
      <c r="N302" s="152" t="e">
        <f>VLOOKUP($A302,Atashe!$B$275:$M$338,7,FALSE)-SUM($D302:M302)</f>
        <v>#REF!</v>
      </c>
      <c r="O302" s="152" t="e">
        <f>VLOOKUP($A302,Atashe!$B$275:$M$338,7,FALSE)-SUM($D302:N302)</f>
        <v>#REF!</v>
      </c>
      <c r="P302" s="150" t="e">
        <f>SUM(D302:O302)</f>
        <v>#REF!</v>
      </c>
      <c r="Q302" s="150" t="e">
        <f>IF(P302&gt;0,P302/C302*100," ")</f>
        <v>#REF!</v>
      </c>
    </row>
    <row r="303" spans="1:17" s="188" customFormat="1" ht="18.75" x14ac:dyDescent="0.3">
      <c r="A303" s="189">
        <v>1330</v>
      </c>
      <c r="B303" s="190" t="s">
        <v>118</v>
      </c>
      <c r="C303" s="191">
        <f t="shared" ref="C303:P303" si="139">SUM(C304:C306)</f>
        <v>0</v>
      </c>
      <c r="D303" s="191" t="e">
        <f t="shared" si="139"/>
        <v>#REF!</v>
      </c>
      <c r="E303" s="191" t="e">
        <f t="shared" si="139"/>
        <v>#REF!</v>
      </c>
      <c r="F303" s="191" t="e">
        <f t="shared" si="139"/>
        <v>#REF!</v>
      </c>
      <c r="G303" s="191" t="e">
        <f t="shared" si="139"/>
        <v>#REF!</v>
      </c>
      <c r="H303" s="191" t="e">
        <f t="shared" si="139"/>
        <v>#REF!</v>
      </c>
      <c r="I303" s="191" t="e">
        <f t="shared" si="139"/>
        <v>#REF!</v>
      </c>
      <c r="J303" s="191" t="e">
        <f t="shared" si="139"/>
        <v>#REF!</v>
      </c>
      <c r="K303" s="191" t="e">
        <f t="shared" si="139"/>
        <v>#REF!</v>
      </c>
      <c r="L303" s="191" t="e">
        <f t="shared" si="139"/>
        <v>#REF!</v>
      </c>
      <c r="M303" s="191" t="e">
        <f t="shared" si="139"/>
        <v>#REF!</v>
      </c>
      <c r="N303" s="191" t="e">
        <f t="shared" si="139"/>
        <v>#REF!</v>
      </c>
      <c r="O303" s="191" t="e">
        <f t="shared" si="139"/>
        <v>#REF!</v>
      </c>
      <c r="P303" s="191" t="e">
        <f t="shared" si="139"/>
        <v>#REF!</v>
      </c>
      <c r="Q303" s="191" t="e">
        <f t="shared" si="138"/>
        <v>#REF!</v>
      </c>
    </row>
    <row r="304" spans="1:17" ht="18.75" x14ac:dyDescent="0.3">
      <c r="A304" s="138">
        <v>13310</v>
      </c>
      <c r="B304" s="23" t="s">
        <v>181</v>
      </c>
      <c r="C304" s="66">
        <f>SUMIF(Atashe!$B$278:$B$338,'Spenzimet mujore -Atashe'!A304,Atashe!$D$278:$D$338)</f>
        <v>0</v>
      </c>
      <c r="D304" s="152" t="e">
        <f>VLOOKUP($A304,Atashe!$B$275:$M$338,7,FALSE)</f>
        <v>#REF!</v>
      </c>
      <c r="E304" s="152" t="e">
        <f>VLOOKUP($A304,Atashe!$B$275:$M$338,7,FALSE)-SUM($D304:D304)</f>
        <v>#REF!</v>
      </c>
      <c r="F304" s="152" t="e">
        <f>VLOOKUP($A304,Atashe!$B$275:$M$338,7,FALSE)-SUM($D304:E304)</f>
        <v>#REF!</v>
      </c>
      <c r="G304" s="152" t="e">
        <f>VLOOKUP($A304,Atashe!$B$275:$M$338,7,FALSE)-SUM($D304:F304)</f>
        <v>#REF!</v>
      </c>
      <c r="H304" s="152" t="e">
        <f>VLOOKUP($A304,Atashe!$B$275:$M$338,7,FALSE)-SUM($D304:G304)</f>
        <v>#REF!</v>
      </c>
      <c r="I304" s="152" t="e">
        <f>VLOOKUP($A304,Atashe!$B$275:$M$338,7,FALSE)-SUM($D304:H304)</f>
        <v>#REF!</v>
      </c>
      <c r="J304" s="152" t="e">
        <f>VLOOKUP($A304,Atashe!$B$275:$M$338,7,FALSE)-SUM($D304:I304)</f>
        <v>#REF!</v>
      </c>
      <c r="K304" s="152" t="e">
        <f>VLOOKUP($A304,Atashe!$B$275:$M$338,7,FALSE)-SUM($D304:J304)</f>
        <v>#REF!</v>
      </c>
      <c r="L304" s="152" t="e">
        <f>VLOOKUP($A304,Atashe!$B$275:$M$338,7,FALSE)-SUM($D304:K304)</f>
        <v>#REF!</v>
      </c>
      <c r="M304" s="152" t="e">
        <f>VLOOKUP($A304,Atashe!$B$275:$M$338,7,FALSE)-SUM($D304:L304)</f>
        <v>#REF!</v>
      </c>
      <c r="N304" s="152" t="e">
        <f>VLOOKUP($A304,Atashe!$B$275:$M$338,7,FALSE)-SUM($D304:M304)</f>
        <v>#REF!</v>
      </c>
      <c r="O304" s="152" t="e">
        <f>VLOOKUP($A304,Atashe!$B$275:$M$338,7,FALSE)-SUM($D304:N304)</f>
        <v>#REF!</v>
      </c>
      <c r="P304" s="150" t="e">
        <f>SUM(D304:O304)</f>
        <v>#REF!</v>
      </c>
      <c r="Q304" s="150" t="e">
        <f t="shared" si="138"/>
        <v>#REF!</v>
      </c>
    </row>
    <row r="305" spans="1:17" s="207" customFormat="1" ht="18.75" x14ac:dyDescent="0.3">
      <c r="A305" s="138">
        <v>13320</v>
      </c>
      <c r="B305" s="23" t="s">
        <v>6</v>
      </c>
      <c r="C305" s="204">
        <f>SUMIF(Atashe!$B$278:$B$338,'Spenzimet mujore -Atashe'!A305,Atashe!$D$278:$D$338)</f>
        <v>0</v>
      </c>
      <c r="D305" s="152" t="e">
        <f>VLOOKUP($A305,Atashe!$B$275:$M$338,7,FALSE)</f>
        <v>#REF!</v>
      </c>
      <c r="E305" s="152" t="e">
        <f>VLOOKUP($A305,Atashe!$B$275:$M$338,7,FALSE)-SUM($D305:D305)</f>
        <v>#REF!</v>
      </c>
      <c r="F305" s="152" t="e">
        <f>VLOOKUP($A305,Atashe!$B$275:$M$338,7,FALSE)-SUM($D305:E305)</f>
        <v>#REF!</v>
      </c>
      <c r="G305" s="152" t="e">
        <f>VLOOKUP($A305,Atashe!$B$275:$M$338,7,FALSE)-SUM($D305:F305)</f>
        <v>#REF!</v>
      </c>
      <c r="H305" s="152" t="e">
        <f>VLOOKUP($A305,Atashe!$B$275:$M$338,7,FALSE)-SUM($D305:G305)</f>
        <v>#REF!</v>
      </c>
      <c r="I305" s="152" t="e">
        <f>VLOOKUP($A305,Atashe!$B$275:$M$338,7,FALSE)-SUM($D305:H305)</f>
        <v>#REF!</v>
      </c>
      <c r="J305" s="152" t="e">
        <f>VLOOKUP($A305,Atashe!$B$275:$M$338,7,FALSE)-SUM($D305:I305)</f>
        <v>#REF!</v>
      </c>
      <c r="K305" s="152" t="e">
        <f>VLOOKUP($A305,Atashe!$B$275:$M$338,7,FALSE)-SUM($D305:J305)</f>
        <v>#REF!</v>
      </c>
      <c r="L305" s="152" t="e">
        <f>VLOOKUP($A305,Atashe!$B$275:$M$338,7,FALSE)-SUM($D305:K305)</f>
        <v>#REF!</v>
      </c>
      <c r="M305" s="152" t="e">
        <f>VLOOKUP($A305,Atashe!$B$275:$M$338,7,FALSE)-SUM($D305:L305)</f>
        <v>#REF!</v>
      </c>
      <c r="N305" s="152" t="e">
        <f>VLOOKUP($A305,Atashe!$B$275:$M$338,7,FALSE)-SUM($D305:M305)</f>
        <v>#REF!</v>
      </c>
      <c r="O305" s="152" t="e">
        <f>VLOOKUP($A305,Atashe!$B$275:$M$338,7,FALSE)-SUM($D305:N305)</f>
        <v>#REF!</v>
      </c>
      <c r="P305" s="150" t="e">
        <f>SUM(D305:O305)</f>
        <v>#REF!</v>
      </c>
      <c r="Q305" s="150" t="e">
        <f>IF(P305&gt;0,P305/C305*100," ")</f>
        <v>#REF!</v>
      </c>
    </row>
    <row r="306" spans="1:17" s="206" customFormat="1" ht="18.75" x14ac:dyDescent="0.3">
      <c r="A306" s="138">
        <v>13330</v>
      </c>
      <c r="B306" s="23" t="s">
        <v>179</v>
      </c>
      <c r="C306" s="204">
        <f>SUMIF(Atashe!$B$278:$B$338,'Spenzimet mujore -Atashe'!A306,Atashe!$D$278:$D$338)</f>
        <v>0</v>
      </c>
      <c r="D306" s="152" t="e">
        <f>VLOOKUP($A306,Atashe!$B$275:$M$338,7,FALSE)</f>
        <v>#REF!</v>
      </c>
      <c r="E306" s="152" t="e">
        <f>VLOOKUP($A306,Atashe!$B$275:$M$338,7,FALSE)-SUM($D306:D306)</f>
        <v>#REF!</v>
      </c>
      <c r="F306" s="152" t="e">
        <f>VLOOKUP($A306,Atashe!$B$275:$M$338,7,FALSE)-SUM($D306:E306)</f>
        <v>#REF!</v>
      </c>
      <c r="G306" s="152" t="e">
        <f>VLOOKUP($A306,Atashe!$B$275:$M$338,7,FALSE)-SUM($D306:F306)</f>
        <v>#REF!</v>
      </c>
      <c r="H306" s="152" t="e">
        <f>VLOOKUP($A306,Atashe!$B$275:$M$338,7,FALSE)-SUM($D306:G306)</f>
        <v>#REF!</v>
      </c>
      <c r="I306" s="152" t="e">
        <f>VLOOKUP($A306,Atashe!$B$275:$M$338,7,FALSE)-SUM($D306:H306)</f>
        <v>#REF!</v>
      </c>
      <c r="J306" s="152" t="e">
        <f>VLOOKUP($A306,Atashe!$B$275:$M$338,7,FALSE)-SUM($D306:I306)</f>
        <v>#REF!</v>
      </c>
      <c r="K306" s="152" t="e">
        <f>VLOOKUP($A306,Atashe!$B$275:$M$338,7,FALSE)-SUM($D306:J306)</f>
        <v>#REF!</v>
      </c>
      <c r="L306" s="152" t="e">
        <f>VLOOKUP($A306,Atashe!$B$275:$M$338,7,FALSE)-SUM($D306:K306)</f>
        <v>#REF!</v>
      </c>
      <c r="M306" s="152" t="e">
        <f>VLOOKUP($A306,Atashe!$B$275:$M$338,7,FALSE)-SUM($D306:L306)</f>
        <v>#REF!</v>
      </c>
      <c r="N306" s="152" t="e">
        <f>VLOOKUP($A306,Atashe!$B$275:$M$338,7,FALSE)-SUM($D306:M306)</f>
        <v>#REF!</v>
      </c>
      <c r="O306" s="152" t="e">
        <f>VLOOKUP($A306,Atashe!$B$275:$M$338,7,FALSE)-SUM($D306:N306)</f>
        <v>#REF!</v>
      </c>
      <c r="P306" s="150" t="e">
        <f>SUM(D306:O306)</f>
        <v>#REF!</v>
      </c>
      <c r="Q306" s="150" t="e">
        <f>IF(P306&gt;0,P306/C306*100," ")</f>
        <v>#REF!</v>
      </c>
    </row>
    <row r="307" spans="1:17" s="188" customFormat="1" ht="18.75" x14ac:dyDescent="0.3">
      <c r="A307" s="189">
        <v>1340</v>
      </c>
      <c r="B307" s="190" t="s">
        <v>119</v>
      </c>
      <c r="C307" s="191">
        <f t="shared" ref="C307:N307" si="140">SUM(C308:C313)</f>
        <v>0</v>
      </c>
      <c r="D307" s="191" t="e">
        <f t="shared" si="140"/>
        <v>#REF!</v>
      </c>
      <c r="E307" s="191" t="e">
        <f t="shared" si="140"/>
        <v>#REF!</v>
      </c>
      <c r="F307" s="191" t="e">
        <f t="shared" si="140"/>
        <v>#REF!</v>
      </c>
      <c r="G307" s="191" t="e">
        <f t="shared" si="140"/>
        <v>#REF!</v>
      </c>
      <c r="H307" s="191" t="e">
        <f t="shared" si="140"/>
        <v>#REF!</v>
      </c>
      <c r="I307" s="191" t="e">
        <f t="shared" si="140"/>
        <v>#REF!</v>
      </c>
      <c r="J307" s="191" t="e">
        <f t="shared" si="140"/>
        <v>#REF!</v>
      </c>
      <c r="K307" s="191" t="e">
        <f t="shared" si="140"/>
        <v>#REF!</v>
      </c>
      <c r="L307" s="191" t="e">
        <f t="shared" si="140"/>
        <v>#REF!</v>
      </c>
      <c r="M307" s="191" t="e">
        <f t="shared" si="140"/>
        <v>#REF!</v>
      </c>
      <c r="N307" s="191" t="e">
        <f t="shared" si="140"/>
        <v>#REF!</v>
      </c>
      <c r="O307" s="191" t="e">
        <f>SUM(O308:O313)</f>
        <v>#REF!</v>
      </c>
      <c r="P307" s="191" t="e">
        <f>SUM(P308:P313)</f>
        <v>#REF!</v>
      </c>
      <c r="Q307" s="191" t="e">
        <f t="shared" si="138"/>
        <v>#REF!</v>
      </c>
    </row>
    <row r="308" spans="1:17" ht="18.75" x14ac:dyDescent="0.3">
      <c r="A308" s="15">
        <v>13410</v>
      </c>
      <c r="B308" s="23" t="s">
        <v>37</v>
      </c>
      <c r="C308" s="66">
        <f>SUMIF(Atashe!$B$278:$B$338,'Spenzimet mujore -Atashe'!A308,Atashe!$D$278:$D$338)</f>
        <v>0</v>
      </c>
      <c r="D308" s="152" t="e">
        <f>VLOOKUP($A308,Atashe!$B$275:$M$338,7,FALSE)</f>
        <v>#REF!</v>
      </c>
      <c r="E308" s="152" t="e">
        <f>VLOOKUP($A308,Atashe!$B$275:$M$338,7,FALSE)-SUM($D308:D308)</f>
        <v>#REF!</v>
      </c>
      <c r="F308" s="152" t="e">
        <f>VLOOKUP($A308,Atashe!$B$275:$M$338,7,FALSE)-SUM($D308:E308)</f>
        <v>#REF!</v>
      </c>
      <c r="G308" s="152" t="e">
        <f>VLOOKUP($A308,Atashe!$B$275:$M$338,7,FALSE)-SUM($D308:F308)</f>
        <v>#REF!</v>
      </c>
      <c r="H308" s="152" t="e">
        <f>VLOOKUP($A308,Atashe!$B$275:$M$338,7,FALSE)-SUM($D308:G308)</f>
        <v>#REF!</v>
      </c>
      <c r="I308" s="152" t="e">
        <f>VLOOKUP($A308,Atashe!$B$275:$M$338,7,FALSE)-SUM($D308:H308)</f>
        <v>#REF!</v>
      </c>
      <c r="J308" s="152" t="e">
        <f>VLOOKUP($A308,Atashe!$B$275:$M$338,7,FALSE)-SUM($D308:I308)</f>
        <v>#REF!</v>
      </c>
      <c r="K308" s="152" t="e">
        <f>VLOOKUP($A308,Atashe!$B$275:$M$338,7,FALSE)-SUM($D308:J308)</f>
        <v>#REF!</v>
      </c>
      <c r="L308" s="152" t="e">
        <f>VLOOKUP($A308,Atashe!$B$275:$M$338,7,FALSE)-SUM($D308:K308)</f>
        <v>#REF!</v>
      </c>
      <c r="M308" s="152" t="e">
        <f>VLOOKUP($A308,Atashe!$B$275:$M$338,7,FALSE)-SUM($D308:L308)</f>
        <v>#REF!</v>
      </c>
      <c r="N308" s="152" t="e">
        <f>VLOOKUP($A308,Atashe!$B$275:$M$338,7,FALSE)-SUM($D308:M308)</f>
        <v>#REF!</v>
      </c>
      <c r="O308" s="152" t="e">
        <f>VLOOKUP($A308,Atashe!$B$275:$M$338,7,FALSE)-SUM($D308:N308)</f>
        <v>#REF!</v>
      </c>
      <c r="P308" s="150" t="e">
        <f t="shared" ref="P308:P313" si="141">SUM(D308:O308)</f>
        <v>#REF!</v>
      </c>
      <c r="Q308" s="150" t="e">
        <f t="shared" si="138"/>
        <v>#REF!</v>
      </c>
    </row>
    <row r="309" spans="1:17" ht="18.75" x14ac:dyDescent="0.3">
      <c r="A309" s="15">
        <v>13430</v>
      </c>
      <c r="B309" s="23" t="s">
        <v>38</v>
      </c>
      <c r="C309" s="66">
        <f>SUMIF(Atashe!$B$278:$B$338,'Spenzimet mujore -Atashe'!A309,Atashe!$D$278:$D$338)</f>
        <v>0</v>
      </c>
      <c r="D309" s="152" t="e">
        <f>VLOOKUP($A309,Atashe!$B$275:$M$338,7,FALSE)</f>
        <v>#REF!</v>
      </c>
      <c r="E309" s="152" t="e">
        <f>VLOOKUP($A309,Atashe!$B$275:$M$338,7,FALSE)-SUM($D309:D309)</f>
        <v>#REF!</v>
      </c>
      <c r="F309" s="152" t="e">
        <f>VLOOKUP($A309,Atashe!$B$275:$M$338,7,FALSE)-SUM($D309:E309)</f>
        <v>#REF!</v>
      </c>
      <c r="G309" s="152" t="e">
        <f>VLOOKUP($A309,Atashe!$B$275:$M$338,7,FALSE)-SUM($D309:F309)</f>
        <v>#REF!</v>
      </c>
      <c r="H309" s="152" t="e">
        <f>VLOOKUP($A309,Atashe!$B$275:$M$338,7,FALSE)-SUM($D309:G309)</f>
        <v>#REF!</v>
      </c>
      <c r="I309" s="152" t="e">
        <f>VLOOKUP($A309,Atashe!$B$275:$M$338,7,FALSE)-SUM($D309:H309)</f>
        <v>#REF!</v>
      </c>
      <c r="J309" s="152" t="e">
        <f>VLOOKUP($A309,Atashe!$B$275:$M$338,7,FALSE)-SUM($D309:I309)</f>
        <v>#REF!</v>
      </c>
      <c r="K309" s="152" t="e">
        <f>VLOOKUP($A309,Atashe!$B$275:$M$338,7,FALSE)-SUM($D309:J309)</f>
        <v>#REF!</v>
      </c>
      <c r="L309" s="152" t="e">
        <f>VLOOKUP($A309,Atashe!$B$275:$M$338,7,FALSE)-SUM($D309:K309)</f>
        <v>#REF!</v>
      </c>
      <c r="M309" s="152" t="e">
        <f>VLOOKUP($A309,Atashe!$B$275:$M$338,7,FALSE)-SUM($D309:L309)</f>
        <v>#REF!</v>
      </c>
      <c r="N309" s="152" t="e">
        <f>VLOOKUP($A309,Atashe!$B$275:$M$338,7,FALSE)-SUM($D309:M309)</f>
        <v>#REF!</v>
      </c>
      <c r="O309" s="152" t="e">
        <f>VLOOKUP($A309,Atashe!$B$275:$M$338,7,FALSE)-SUM($D309:N309)</f>
        <v>#REF!</v>
      </c>
      <c r="P309" s="150" t="e">
        <f t="shared" si="141"/>
        <v>#REF!</v>
      </c>
      <c r="Q309" s="150" t="e">
        <f t="shared" si="138"/>
        <v>#REF!</v>
      </c>
    </row>
    <row r="310" spans="1:17" s="209" customFormat="1" ht="18.75" x14ac:dyDescent="0.3">
      <c r="A310" s="15">
        <v>13450</v>
      </c>
      <c r="B310" s="23" t="s">
        <v>183</v>
      </c>
      <c r="C310" s="204">
        <f>SUMIF(Atashe!$B$278:$B$338,'Spenzimet mujore -Atashe'!A310,Atashe!$D$278:$D$338)</f>
        <v>0</v>
      </c>
      <c r="D310" s="152" t="e">
        <f>VLOOKUP($A310,Atashe!$B$275:$M$338,7,FALSE)</f>
        <v>#REF!</v>
      </c>
      <c r="E310" s="152" t="e">
        <f>VLOOKUP($A310,Atashe!$B$275:$M$338,7,FALSE)-SUM($D310:D310)</f>
        <v>#REF!</v>
      </c>
      <c r="F310" s="152" t="e">
        <f>VLOOKUP($A310,Atashe!$B$275:$M$338,7,FALSE)-SUM($D310:E310)</f>
        <v>#REF!</v>
      </c>
      <c r="G310" s="152" t="e">
        <f>VLOOKUP($A310,Atashe!$B$275:$M$338,7,FALSE)-SUM($D310:F310)</f>
        <v>#REF!</v>
      </c>
      <c r="H310" s="152" t="e">
        <f>VLOOKUP($A310,Atashe!$B$275:$M$338,7,FALSE)-SUM($D310:G310)</f>
        <v>#REF!</v>
      </c>
      <c r="I310" s="152" t="e">
        <f>VLOOKUP($A310,Atashe!$B$275:$M$338,7,FALSE)-SUM($D310:H310)</f>
        <v>#REF!</v>
      </c>
      <c r="J310" s="152" t="e">
        <f>VLOOKUP($A310,Atashe!$B$275:$M$338,7,FALSE)-SUM($D310:I310)</f>
        <v>#REF!</v>
      </c>
      <c r="K310" s="152" t="e">
        <f>VLOOKUP($A310,Atashe!$B$275:$M$338,7,FALSE)-SUM($D310:J310)</f>
        <v>#REF!</v>
      </c>
      <c r="L310" s="152" t="e">
        <f>VLOOKUP($A310,Atashe!$B$275:$M$338,7,FALSE)-SUM($D310:K310)</f>
        <v>#REF!</v>
      </c>
      <c r="M310" s="152" t="e">
        <f>VLOOKUP($A310,Atashe!$B$275:$M$338,7,FALSE)-SUM($D310:L310)</f>
        <v>#REF!</v>
      </c>
      <c r="N310" s="152" t="e">
        <f>VLOOKUP($A310,Atashe!$B$275:$M$338,7,FALSE)-SUM($D310:M310)</f>
        <v>#REF!</v>
      </c>
      <c r="O310" s="152" t="e">
        <f>VLOOKUP($A310,Atashe!$B$275:$M$338,7,FALSE)-SUM($D310:N310)</f>
        <v>#REF!</v>
      </c>
      <c r="P310" s="150" t="e">
        <f t="shared" si="141"/>
        <v>#REF!</v>
      </c>
      <c r="Q310" s="150" t="e">
        <f>IF(P310&gt;0,P310/C310*100," ")</f>
        <v>#REF!</v>
      </c>
    </row>
    <row r="311" spans="1:17" s="206" customFormat="1" ht="18.75" x14ac:dyDescent="0.3">
      <c r="A311" s="15">
        <v>13460</v>
      </c>
      <c r="B311" s="23" t="s">
        <v>178</v>
      </c>
      <c r="C311" s="204">
        <f>SUMIF(Atashe!$B$278:$B$338,'Spenzimet mujore -Atashe'!A311,Atashe!$D$278:$D$338)</f>
        <v>0</v>
      </c>
      <c r="D311" s="152" t="e">
        <f>VLOOKUP($A311,Atashe!$B$275:$M$338,7,FALSE)</f>
        <v>#REF!</v>
      </c>
      <c r="E311" s="152" t="e">
        <f>VLOOKUP($A311,Atashe!$B$275:$M$338,7,FALSE)-SUM($D311:D311)</f>
        <v>#REF!</v>
      </c>
      <c r="F311" s="152" t="e">
        <f>VLOOKUP($A311,Atashe!$B$275:$M$338,7,FALSE)-SUM($D311:E311)</f>
        <v>#REF!</v>
      </c>
      <c r="G311" s="152" t="e">
        <f>VLOOKUP($A311,Atashe!$B$275:$M$338,7,FALSE)-SUM($D311:F311)</f>
        <v>#REF!</v>
      </c>
      <c r="H311" s="152" t="e">
        <f>VLOOKUP($A311,Atashe!$B$275:$M$338,7,FALSE)-SUM($D311:G311)</f>
        <v>#REF!</v>
      </c>
      <c r="I311" s="152" t="e">
        <f>VLOOKUP($A311,Atashe!$B$275:$M$338,7,FALSE)-SUM($D311:H311)</f>
        <v>#REF!</v>
      </c>
      <c r="J311" s="152" t="e">
        <f>VLOOKUP($A311,Atashe!$B$275:$M$338,7,FALSE)-SUM($D311:I311)</f>
        <v>#REF!</v>
      </c>
      <c r="K311" s="152" t="e">
        <f>VLOOKUP($A311,Atashe!$B$275:$M$338,7,FALSE)-SUM($D311:J311)</f>
        <v>#REF!</v>
      </c>
      <c r="L311" s="152" t="e">
        <f>VLOOKUP($A311,Atashe!$B$275:$M$338,7,FALSE)-SUM($D311:K311)</f>
        <v>#REF!</v>
      </c>
      <c r="M311" s="152" t="e">
        <f>VLOOKUP($A311,Atashe!$B$275:$M$338,7,FALSE)-SUM($D311:L311)</f>
        <v>#REF!</v>
      </c>
      <c r="N311" s="152" t="e">
        <f>VLOOKUP($A311,Atashe!$B$275:$M$338,7,FALSE)-SUM($D311:M311)</f>
        <v>#REF!</v>
      </c>
      <c r="O311" s="152" t="e">
        <f>VLOOKUP($A311,Atashe!$B$275:$M$338,7,FALSE)-SUM($D311:N311)</f>
        <v>#REF!</v>
      </c>
      <c r="P311" s="150" t="e">
        <f t="shared" si="141"/>
        <v>#REF!</v>
      </c>
      <c r="Q311" s="150" t="e">
        <f>IF(P311&gt;0,P311/C311*100," ")</f>
        <v>#REF!</v>
      </c>
    </row>
    <row r="312" spans="1:17" ht="18.75" x14ac:dyDescent="0.3">
      <c r="A312" s="15">
        <v>13470</v>
      </c>
      <c r="B312" s="23" t="s">
        <v>137</v>
      </c>
      <c r="C312" s="204">
        <f>SUMIF(Atashe!$B$278:$B$338,'Spenzimet mujore -Atashe'!A312,Atashe!$D$278:$D$338)</f>
        <v>0</v>
      </c>
      <c r="D312" s="152" t="e">
        <f>VLOOKUP($A312,Atashe!$B$275:$M$338,7,FALSE)</f>
        <v>#REF!</v>
      </c>
      <c r="E312" s="152" t="e">
        <f>VLOOKUP($A312,Atashe!$B$275:$M$338,7,FALSE)-SUM($D312:D312)</f>
        <v>#REF!</v>
      </c>
      <c r="F312" s="152" t="e">
        <f>VLOOKUP($A312,Atashe!$B$275:$M$338,7,FALSE)-SUM($D312:E312)</f>
        <v>#REF!</v>
      </c>
      <c r="G312" s="152" t="e">
        <f>VLOOKUP($A312,Atashe!$B$275:$M$338,7,FALSE)-SUM($D312:F312)</f>
        <v>#REF!</v>
      </c>
      <c r="H312" s="152" t="e">
        <f>VLOOKUP($A312,Atashe!$B$275:$M$338,7,FALSE)-SUM($D312:G312)</f>
        <v>#REF!</v>
      </c>
      <c r="I312" s="152" t="e">
        <f>VLOOKUP($A312,Atashe!$B$275:$M$338,7,FALSE)-SUM($D312:H312)</f>
        <v>#REF!</v>
      </c>
      <c r="J312" s="152" t="e">
        <f>VLOOKUP($A312,Atashe!$B$275:$M$338,7,FALSE)-SUM($D312:I312)</f>
        <v>#REF!</v>
      </c>
      <c r="K312" s="152" t="e">
        <f>VLOOKUP($A312,Atashe!$B$275:$M$338,7,FALSE)-SUM($D312:J312)</f>
        <v>#REF!</v>
      </c>
      <c r="L312" s="152" t="e">
        <f>VLOOKUP($A312,Atashe!$B$275:$M$338,7,FALSE)-SUM($D312:K312)</f>
        <v>#REF!</v>
      </c>
      <c r="M312" s="152" t="e">
        <f>VLOOKUP($A312,Atashe!$B$275:$M$338,7,FALSE)-SUM($D312:L312)</f>
        <v>#REF!</v>
      </c>
      <c r="N312" s="152" t="e">
        <f>VLOOKUP($A312,Atashe!$B$275:$M$338,7,FALSE)-SUM($D312:M312)</f>
        <v>#REF!</v>
      </c>
      <c r="O312" s="152" t="e">
        <f>VLOOKUP($A312,Atashe!$B$275:$M$338,7,FALSE)-SUM($D312:N312)</f>
        <v>#REF!</v>
      </c>
      <c r="P312" s="150" t="e">
        <f t="shared" si="141"/>
        <v>#REF!</v>
      </c>
      <c r="Q312" s="150" t="e">
        <f t="shared" si="138"/>
        <v>#REF!</v>
      </c>
    </row>
    <row r="313" spans="1:17" ht="18.75" x14ac:dyDescent="0.3">
      <c r="A313" s="15">
        <v>13480</v>
      </c>
      <c r="B313" s="23" t="s">
        <v>39</v>
      </c>
      <c r="C313" s="66">
        <f>SUMIF(Atashe!$B$278:$B$338,'Spenzimet mujore -Atashe'!A313,Atashe!$D$278:$D$338)</f>
        <v>0</v>
      </c>
      <c r="D313" s="152" t="e">
        <f>VLOOKUP($A313,Atashe!$B$275:$M$338,7,FALSE)</f>
        <v>#REF!</v>
      </c>
      <c r="E313" s="152" t="e">
        <f>VLOOKUP($A313,Atashe!$B$275:$M$338,7,FALSE)-SUM($D313:D313)</f>
        <v>#REF!</v>
      </c>
      <c r="F313" s="152" t="e">
        <f>VLOOKUP($A313,Atashe!$B$275:$M$338,7,FALSE)-SUM($D313:E313)</f>
        <v>#REF!</v>
      </c>
      <c r="G313" s="152" t="e">
        <f>VLOOKUP($A313,Atashe!$B$275:$M$338,7,FALSE)-SUM($D313:F313)</f>
        <v>#REF!</v>
      </c>
      <c r="H313" s="152" t="e">
        <f>VLOOKUP($A313,Atashe!$B$275:$M$338,7,FALSE)-SUM($D313:G313)</f>
        <v>#REF!</v>
      </c>
      <c r="I313" s="152" t="e">
        <f>VLOOKUP($A313,Atashe!$B$275:$M$338,7,FALSE)-SUM($D313:H313)</f>
        <v>#REF!</v>
      </c>
      <c r="J313" s="152" t="e">
        <f>VLOOKUP($A313,Atashe!$B$275:$M$338,7,FALSE)-SUM($D313:I313)</f>
        <v>#REF!</v>
      </c>
      <c r="K313" s="152" t="e">
        <f>VLOOKUP($A313,Atashe!$B$275:$M$338,7,FALSE)-SUM($D313:J313)</f>
        <v>#REF!</v>
      </c>
      <c r="L313" s="152" t="e">
        <f>VLOOKUP($A313,Atashe!$B$275:$M$338,7,FALSE)-SUM($D313:K313)</f>
        <v>#REF!</v>
      </c>
      <c r="M313" s="152" t="e">
        <f>VLOOKUP($A313,Atashe!$B$275:$M$338,7,FALSE)-SUM($D313:L313)</f>
        <v>#REF!</v>
      </c>
      <c r="N313" s="152" t="e">
        <f>VLOOKUP($A313,Atashe!$B$275:$M$338,7,FALSE)-SUM($D313:M313)</f>
        <v>#REF!</v>
      </c>
      <c r="O313" s="152" t="e">
        <f>VLOOKUP($A313,Atashe!$B$275:$M$338,7,FALSE)-SUM($D313:N313)</f>
        <v>#REF!</v>
      </c>
      <c r="P313" s="150" t="e">
        <f t="shared" si="141"/>
        <v>#REF!</v>
      </c>
      <c r="Q313" s="150" t="e">
        <f t="shared" si="138"/>
        <v>#REF!</v>
      </c>
    </row>
    <row r="314" spans="1:17" s="188" customFormat="1" ht="18.75" x14ac:dyDescent="0.3">
      <c r="A314" s="189">
        <v>1350</v>
      </c>
      <c r="B314" s="190" t="s">
        <v>120</v>
      </c>
      <c r="C314" s="191">
        <f t="shared" ref="C314:P314" si="142">SUM(C315:C319)</f>
        <v>0</v>
      </c>
      <c r="D314" s="191" t="e">
        <f t="shared" si="142"/>
        <v>#REF!</v>
      </c>
      <c r="E314" s="191" t="e">
        <f t="shared" si="142"/>
        <v>#REF!</v>
      </c>
      <c r="F314" s="191" t="e">
        <f t="shared" si="142"/>
        <v>#REF!</v>
      </c>
      <c r="G314" s="191" t="e">
        <f t="shared" si="142"/>
        <v>#REF!</v>
      </c>
      <c r="H314" s="191" t="e">
        <f t="shared" si="142"/>
        <v>#REF!</v>
      </c>
      <c r="I314" s="191" t="e">
        <f t="shared" si="142"/>
        <v>#REF!</v>
      </c>
      <c r="J314" s="191" t="e">
        <f t="shared" si="142"/>
        <v>#REF!</v>
      </c>
      <c r="K314" s="191" t="e">
        <f t="shared" si="142"/>
        <v>#REF!</v>
      </c>
      <c r="L314" s="191" t="e">
        <f t="shared" si="142"/>
        <v>#REF!</v>
      </c>
      <c r="M314" s="191" t="e">
        <f t="shared" si="142"/>
        <v>#REF!</v>
      </c>
      <c r="N314" s="191" t="e">
        <f t="shared" si="142"/>
        <v>#REF!</v>
      </c>
      <c r="O314" s="191" t="e">
        <f t="shared" si="142"/>
        <v>#REF!</v>
      </c>
      <c r="P314" s="191" t="e">
        <f t="shared" si="142"/>
        <v>#REF!</v>
      </c>
      <c r="Q314" s="191" t="e">
        <f t="shared" si="138"/>
        <v>#REF!</v>
      </c>
    </row>
    <row r="315" spans="1:17" ht="18.75" x14ac:dyDescent="0.3">
      <c r="A315" s="15">
        <v>13501</v>
      </c>
      <c r="B315" s="24" t="s">
        <v>180</v>
      </c>
      <c r="C315" s="66">
        <f>SUMIF(Atashe!$B$278:$B$338,'Spenzimet mujore -Atashe'!A315,Atashe!$D$278:$D$338)</f>
        <v>0</v>
      </c>
      <c r="D315" s="152" t="e">
        <f>VLOOKUP($A315,Atashe!$B$275:$M$338,7,FALSE)</f>
        <v>#REF!</v>
      </c>
      <c r="E315" s="152" t="e">
        <f>VLOOKUP($A315,Atashe!$B$275:$M$338,7,FALSE)-SUM($D315:D315)</f>
        <v>#REF!</v>
      </c>
      <c r="F315" s="152" t="e">
        <f>VLOOKUP($A315,Atashe!$B$275:$M$338,7,FALSE)-SUM($D315:E315)</f>
        <v>#REF!</v>
      </c>
      <c r="G315" s="152" t="e">
        <f>VLOOKUP($A315,Atashe!$B$275:$M$338,7,FALSE)-SUM($D315:F315)</f>
        <v>#REF!</v>
      </c>
      <c r="H315" s="152" t="e">
        <f>VLOOKUP($A315,Atashe!$B$275:$M$338,7,FALSE)-SUM($D315:G315)</f>
        <v>#REF!</v>
      </c>
      <c r="I315" s="152" t="e">
        <f>VLOOKUP($A315,Atashe!$B$275:$M$338,7,FALSE)-SUM($D315:H315)</f>
        <v>#REF!</v>
      </c>
      <c r="J315" s="152" t="e">
        <f>VLOOKUP($A315,Atashe!$B$275:$M$338,7,FALSE)-SUM($D315:I315)</f>
        <v>#REF!</v>
      </c>
      <c r="K315" s="152" t="e">
        <f>VLOOKUP($A315,Atashe!$B$275:$M$338,7,FALSE)-SUM($D315:J315)</f>
        <v>#REF!</v>
      </c>
      <c r="L315" s="152" t="e">
        <f>VLOOKUP($A315,Atashe!$B$275:$M$338,7,FALSE)-SUM($D315:K315)</f>
        <v>#REF!</v>
      </c>
      <c r="M315" s="152" t="e">
        <f>VLOOKUP($A315,Atashe!$B$275:$M$338,7,FALSE)-SUM($D315:L315)</f>
        <v>#REF!</v>
      </c>
      <c r="N315" s="152" t="e">
        <f>VLOOKUP($A315,Atashe!$B$275:$M$338,7,FALSE)-SUM($D315:M315)</f>
        <v>#REF!</v>
      </c>
      <c r="O315" s="152" t="e">
        <f>VLOOKUP($A315,Atashe!$B$275:$M$338,7,FALSE)-SUM($D315:N315)</f>
        <v>#REF!</v>
      </c>
      <c r="P315" s="150" t="e">
        <f>SUM(D315:O315)</f>
        <v>#REF!</v>
      </c>
      <c r="Q315" s="150" t="e">
        <f t="shared" si="138"/>
        <v>#REF!</v>
      </c>
    </row>
    <row r="316" spans="1:17" s="206" customFormat="1" ht="18.75" x14ac:dyDescent="0.3">
      <c r="A316" s="15">
        <v>13503</v>
      </c>
      <c r="B316" s="24" t="s">
        <v>2</v>
      </c>
      <c r="C316" s="204">
        <f>SUMIF(Atashe!$B$278:$B$338,'Spenzimet mujore -Atashe'!A316,Atashe!$D$278:$D$338)</f>
        <v>0</v>
      </c>
      <c r="D316" s="152" t="e">
        <f>VLOOKUP($A316,Atashe!$B$275:$M$338,7,FALSE)</f>
        <v>#REF!</v>
      </c>
      <c r="E316" s="152" t="e">
        <f>VLOOKUP($A316,Atashe!$B$275:$M$338,7,FALSE)-SUM($D316:D316)</f>
        <v>#REF!</v>
      </c>
      <c r="F316" s="152" t="e">
        <f>VLOOKUP($A316,Atashe!$B$275:$M$338,7,FALSE)-SUM($D316:E316)</f>
        <v>#REF!</v>
      </c>
      <c r="G316" s="152" t="e">
        <f>VLOOKUP($A316,Atashe!$B$275:$M$338,7,FALSE)-SUM($D316:F316)</f>
        <v>#REF!</v>
      </c>
      <c r="H316" s="152" t="e">
        <f>VLOOKUP($A316,Atashe!$B$275:$M$338,7,FALSE)-SUM($D316:G316)</f>
        <v>#REF!</v>
      </c>
      <c r="I316" s="152" t="e">
        <f>VLOOKUP($A316,Atashe!$B$275:$M$338,7,FALSE)-SUM($D316:H316)</f>
        <v>#REF!</v>
      </c>
      <c r="J316" s="152" t="e">
        <f>VLOOKUP($A316,Atashe!$B$275:$M$338,7,FALSE)-SUM($D316:I316)</f>
        <v>#REF!</v>
      </c>
      <c r="K316" s="152" t="e">
        <f>VLOOKUP($A316,Atashe!$B$275:$M$338,7,FALSE)-SUM($D316:J316)</f>
        <v>#REF!</v>
      </c>
      <c r="L316" s="152" t="e">
        <f>VLOOKUP($A316,Atashe!$B$275:$M$338,7,FALSE)-SUM($D316:K316)</f>
        <v>#REF!</v>
      </c>
      <c r="M316" s="152" t="e">
        <f>VLOOKUP($A316,Atashe!$B$275:$M$338,7,FALSE)-SUM($D316:L316)</f>
        <v>#REF!</v>
      </c>
      <c r="N316" s="152" t="e">
        <f>VLOOKUP($A316,Atashe!$B$275:$M$338,7,FALSE)-SUM($D316:M316)</f>
        <v>#REF!</v>
      </c>
      <c r="O316" s="152" t="e">
        <f>VLOOKUP($A316,Atashe!$B$275:$M$338,7,FALSE)-SUM($D316:N316)</f>
        <v>#REF!</v>
      </c>
      <c r="P316" s="150" t="e">
        <f>SUM(D316:O316)</f>
        <v>#REF!</v>
      </c>
      <c r="Q316" s="150" t="e">
        <f>IF(P316&gt;0,P316/C316*100," ")</f>
        <v>#REF!</v>
      </c>
    </row>
    <row r="317" spans="1:17" s="206" customFormat="1" ht="18.75" x14ac:dyDescent="0.3">
      <c r="A317" s="15">
        <v>13504</v>
      </c>
      <c r="B317" s="24" t="s">
        <v>175</v>
      </c>
      <c r="C317" s="204">
        <f>SUMIF(Atashe!$B$278:$B$338,'Spenzimet mujore -Atashe'!A317,Atashe!$D$278:$D$338)</f>
        <v>0</v>
      </c>
      <c r="D317" s="152" t="e">
        <f>VLOOKUP($A317,Atashe!$B$275:$M$338,7,FALSE)</f>
        <v>#REF!</v>
      </c>
      <c r="E317" s="152" t="e">
        <f>VLOOKUP($A317,Atashe!$B$275:$M$338,7,FALSE)-SUM($D317:D317)</f>
        <v>#REF!</v>
      </c>
      <c r="F317" s="152" t="e">
        <f>VLOOKUP($A317,Atashe!$B$275:$M$338,7,FALSE)-SUM($D317:E317)</f>
        <v>#REF!</v>
      </c>
      <c r="G317" s="152" t="e">
        <f>VLOOKUP($A317,Atashe!$B$275:$M$338,7,FALSE)-SUM($D317:F317)</f>
        <v>#REF!</v>
      </c>
      <c r="H317" s="152" t="e">
        <f>VLOOKUP($A317,Atashe!$B$275:$M$338,7,FALSE)-SUM($D317:G317)</f>
        <v>#REF!</v>
      </c>
      <c r="I317" s="152" t="e">
        <f>VLOOKUP($A317,Atashe!$B$275:$M$338,7,FALSE)-SUM($D317:H317)</f>
        <v>#REF!</v>
      </c>
      <c r="J317" s="152" t="e">
        <f>VLOOKUP($A317,Atashe!$B$275:$M$338,7,FALSE)-SUM($D317:I317)</f>
        <v>#REF!</v>
      </c>
      <c r="K317" s="152" t="e">
        <f>VLOOKUP($A317,Atashe!$B$275:$M$338,7,FALSE)-SUM($D317:J317)</f>
        <v>#REF!</v>
      </c>
      <c r="L317" s="152" t="e">
        <f>VLOOKUP($A317,Atashe!$B$275:$M$338,7,FALSE)-SUM($D317:K317)</f>
        <v>#REF!</v>
      </c>
      <c r="M317" s="152" t="e">
        <f>VLOOKUP($A317,Atashe!$B$275:$M$338,7,FALSE)-SUM($D317:L317)</f>
        <v>#REF!</v>
      </c>
      <c r="N317" s="152" t="e">
        <f>VLOOKUP($A317,Atashe!$B$275:$M$338,7,FALSE)-SUM($D317:M317)</f>
        <v>#REF!</v>
      </c>
      <c r="O317" s="152" t="e">
        <f>VLOOKUP($A317,Atashe!$B$275:$M$338,7,FALSE)-SUM($D317:N317)</f>
        <v>#REF!</v>
      </c>
      <c r="P317" s="150" t="e">
        <f>SUM(D317:O317)</f>
        <v>#REF!</v>
      </c>
      <c r="Q317" s="150" t="e">
        <f>IF(P317&gt;0,P317/C317*100," ")</f>
        <v>#REF!</v>
      </c>
    </row>
    <row r="318" spans="1:17" s="209" customFormat="1" ht="18.75" x14ac:dyDescent="0.3">
      <c r="A318" s="15">
        <v>13505</v>
      </c>
      <c r="B318" s="24" t="s">
        <v>184</v>
      </c>
      <c r="C318" s="204">
        <f>SUMIF(Atashe!$B$278:$B$338,'Spenzimet mujore -Atashe'!A318,Atashe!$D$278:$D$338)</f>
        <v>0</v>
      </c>
      <c r="D318" s="152" t="e">
        <f>VLOOKUP($A318,Atashe!$B$275:$M$338,7,FALSE)</f>
        <v>#REF!</v>
      </c>
      <c r="E318" s="152" t="e">
        <f>VLOOKUP($A318,Atashe!$B$275:$M$338,7,FALSE)-SUM($D318:D318)</f>
        <v>#REF!</v>
      </c>
      <c r="F318" s="152" t="e">
        <f>VLOOKUP($A318,Atashe!$B$275:$M$338,7,FALSE)-SUM($D318:E318)</f>
        <v>#REF!</v>
      </c>
      <c r="G318" s="152" t="e">
        <f>VLOOKUP($A318,Atashe!$B$275:$M$338,7,FALSE)-SUM($D318:F318)</f>
        <v>#REF!</v>
      </c>
      <c r="H318" s="152" t="e">
        <f>VLOOKUP($A318,Atashe!$B$275:$M$338,7,FALSE)-SUM($D318:G318)</f>
        <v>#REF!</v>
      </c>
      <c r="I318" s="152" t="e">
        <f>VLOOKUP($A318,Atashe!$B$275:$M$338,7,FALSE)-SUM($D318:H318)</f>
        <v>#REF!</v>
      </c>
      <c r="J318" s="152" t="e">
        <f>VLOOKUP($A318,Atashe!$B$275:$M$338,7,FALSE)-SUM($D318:I318)</f>
        <v>#REF!</v>
      </c>
      <c r="K318" s="152" t="e">
        <f>VLOOKUP($A318,Atashe!$B$275:$M$338,7,FALSE)-SUM($D318:J318)</f>
        <v>#REF!</v>
      </c>
      <c r="L318" s="152" t="e">
        <f>VLOOKUP($A318,Atashe!$B$275:$M$338,7,FALSE)-SUM($D318:K318)</f>
        <v>#REF!</v>
      </c>
      <c r="M318" s="152" t="e">
        <f>VLOOKUP($A318,Atashe!$B$275:$M$338,7,FALSE)-SUM($D318:L318)</f>
        <v>#REF!</v>
      </c>
      <c r="N318" s="152" t="e">
        <f>VLOOKUP($A318,Atashe!$B$275:$M$338,7,FALSE)-SUM($D318:M318)</f>
        <v>#REF!</v>
      </c>
      <c r="O318" s="152" t="e">
        <f>VLOOKUP($A318,Atashe!$B$275:$M$338,7,FALSE)-SUM($D318:N318)</f>
        <v>#REF!</v>
      </c>
      <c r="P318" s="150" t="e">
        <f>SUM(D318:O318)</f>
        <v>#REF!</v>
      </c>
      <c r="Q318" s="150" t="e">
        <f>IF(P318&gt;0,P318/C318*100," ")</f>
        <v>#REF!</v>
      </c>
    </row>
    <row r="319" spans="1:17" s="206" customFormat="1" ht="18.75" x14ac:dyDescent="0.3">
      <c r="A319" s="15">
        <v>13509</v>
      </c>
      <c r="B319" s="24" t="s">
        <v>138</v>
      </c>
      <c r="C319" s="204">
        <f>SUMIF(Atashe!$B$278:$B$338,'Spenzimet mujore -Atashe'!A319,Atashe!$D$278:$D$338)</f>
        <v>0</v>
      </c>
      <c r="D319" s="152" t="e">
        <f>VLOOKUP($A319,Atashe!$B$275:$M$338,7,FALSE)</f>
        <v>#REF!</v>
      </c>
      <c r="E319" s="152" t="e">
        <f>VLOOKUP($A319,Atashe!$B$275:$M$338,7,FALSE)-SUM($D319:D319)</f>
        <v>#REF!</v>
      </c>
      <c r="F319" s="152" t="e">
        <f>VLOOKUP($A319,Atashe!$B$275:$M$338,7,FALSE)-SUM($D319:E319)</f>
        <v>#REF!</v>
      </c>
      <c r="G319" s="152" t="e">
        <f>VLOOKUP($A319,Atashe!$B$275:$M$338,7,FALSE)-SUM($D319:F319)</f>
        <v>#REF!</v>
      </c>
      <c r="H319" s="152" t="e">
        <f>VLOOKUP($A319,Atashe!$B$275:$M$338,7,FALSE)-SUM($D319:G319)</f>
        <v>#REF!</v>
      </c>
      <c r="I319" s="152" t="e">
        <f>VLOOKUP($A319,Atashe!$B$275:$M$338,7,FALSE)-SUM($D319:H319)</f>
        <v>#REF!</v>
      </c>
      <c r="J319" s="152" t="e">
        <f>VLOOKUP($A319,Atashe!$B$275:$M$338,7,FALSE)-SUM($D319:I319)</f>
        <v>#REF!</v>
      </c>
      <c r="K319" s="152" t="e">
        <f>VLOOKUP($A319,Atashe!$B$275:$M$338,7,FALSE)-SUM($D319:J319)</f>
        <v>#REF!</v>
      </c>
      <c r="L319" s="152" t="e">
        <f>VLOOKUP($A319,Atashe!$B$275:$M$338,7,FALSE)-SUM($D319:K319)</f>
        <v>#REF!</v>
      </c>
      <c r="M319" s="152" t="e">
        <f>VLOOKUP($A319,Atashe!$B$275:$M$338,7,FALSE)-SUM($D319:L319)</f>
        <v>#REF!</v>
      </c>
      <c r="N319" s="152" t="e">
        <f>VLOOKUP($A319,Atashe!$B$275:$M$338,7,FALSE)-SUM($D319:M319)</f>
        <v>#REF!</v>
      </c>
      <c r="O319" s="152" t="e">
        <f>VLOOKUP($A319,Atashe!$B$275:$M$338,7,FALSE)-SUM($D319:N319)</f>
        <v>#REF!</v>
      </c>
      <c r="P319" s="150" t="e">
        <f>SUM(D319:O319)</f>
        <v>#REF!</v>
      </c>
      <c r="Q319" s="150" t="e">
        <f>IF(P319&gt;0,P319/C319*100," ")</f>
        <v>#REF!</v>
      </c>
    </row>
    <row r="320" spans="1:17" s="188" customFormat="1" ht="18.75" x14ac:dyDescent="0.3">
      <c r="A320" s="189">
        <v>1360</v>
      </c>
      <c r="B320" s="190" t="s">
        <v>121</v>
      </c>
      <c r="C320" s="191">
        <f t="shared" ref="C320:N320" si="143">SUM(C321:C325)</f>
        <v>0</v>
      </c>
      <c r="D320" s="191" t="e">
        <f t="shared" si="143"/>
        <v>#REF!</v>
      </c>
      <c r="E320" s="191" t="e">
        <f t="shared" si="143"/>
        <v>#REF!</v>
      </c>
      <c r="F320" s="191" t="e">
        <f t="shared" si="143"/>
        <v>#REF!</v>
      </c>
      <c r="G320" s="191" t="e">
        <f t="shared" si="143"/>
        <v>#REF!</v>
      </c>
      <c r="H320" s="191" t="e">
        <f t="shared" si="143"/>
        <v>#REF!</v>
      </c>
      <c r="I320" s="191" t="e">
        <f t="shared" si="143"/>
        <v>#REF!</v>
      </c>
      <c r="J320" s="191" t="e">
        <f t="shared" si="143"/>
        <v>#REF!</v>
      </c>
      <c r="K320" s="191" t="e">
        <f t="shared" si="143"/>
        <v>#REF!</v>
      </c>
      <c r="L320" s="191" t="e">
        <f t="shared" si="143"/>
        <v>#REF!</v>
      </c>
      <c r="M320" s="191" t="e">
        <f t="shared" si="143"/>
        <v>#REF!</v>
      </c>
      <c r="N320" s="191" t="e">
        <f t="shared" si="143"/>
        <v>#REF!</v>
      </c>
      <c r="O320" s="191" t="e">
        <f>SUM(O321:O325)</f>
        <v>#REF!</v>
      </c>
      <c r="P320" s="191" t="e">
        <f>SUM(P321:P325)</f>
        <v>#REF!</v>
      </c>
      <c r="Q320" s="191" t="e">
        <f t="shared" si="138"/>
        <v>#REF!</v>
      </c>
    </row>
    <row r="321" spans="1:17" ht="18.75" x14ac:dyDescent="0.3">
      <c r="A321" s="15">
        <v>13610</v>
      </c>
      <c r="B321" s="24" t="s">
        <v>7</v>
      </c>
      <c r="C321" s="66">
        <f>SUMIF(Atashe!$B$278:$B$338,'Spenzimet mujore -Atashe'!A321,Atashe!$D$278:$D$338)</f>
        <v>0</v>
      </c>
      <c r="D321" s="152" t="e">
        <f>VLOOKUP($A321,Atashe!$B$275:$M$338,7,FALSE)</f>
        <v>#REF!</v>
      </c>
      <c r="E321" s="152" t="e">
        <f>VLOOKUP($A321,Atashe!$B$275:$M$338,7,FALSE)-SUM($D321:D321)</f>
        <v>#REF!</v>
      </c>
      <c r="F321" s="152" t="e">
        <f>VLOOKUP($A321,Atashe!$B$275:$M$338,7,FALSE)-SUM($D321:E321)</f>
        <v>#REF!</v>
      </c>
      <c r="G321" s="152" t="e">
        <f>VLOOKUP($A321,Atashe!$B$275:$M$338,7,FALSE)-SUM($D321:F321)</f>
        <v>#REF!</v>
      </c>
      <c r="H321" s="152" t="e">
        <f>VLOOKUP($A321,Atashe!$B$275:$M$338,7,FALSE)-SUM($D321:G321)</f>
        <v>#REF!</v>
      </c>
      <c r="I321" s="152" t="e">
        <f>VLOOKUP($A321,Atashe!$B$275:$M$338,7,FALSE)-SUM($D321:H321)</f>
        <v>#REF!</v>
      </c>
      <c r="J321" s="152" t="e">
        <f>VLOOKUP($A321,Atashe!$B$275:$M$338,7,FALSE)-SUM($D321:I321)</f>
        <v>#REF!</v>
      </c>
      <c r="K321" s="152" t="e">
        <f>VLOOKUP($A321,Atashe!$B$275:$M$338,7,FALSE)-SUM($D321:J321)</f>
        <v>#REF!</v>
      </c>
      <c r="L321" s="152" t="e">
        <f>VLOOKUP($A321,Atashe!$B$275:$M$338,7,FALSE)-SUM($D321:K321)</f>
        <v>#REF!</v>
      </c>
      <c r="M321" s="152" t="e">
        <f>VLOOKUP($A321,Atashe!$B$275:$M$338,7,FALSE)-SUM($D321:L321)</f>
        <v>#REF!</v>
      </c>
      <c r="N321" s="152" t="e">
        <f>VLOOKUP($A321,Atashe!$B$275:$M$338,7,FALSE)-SUM($D321:M321)</f>
        <v>#REF!</v>
      </c>
      <c r="O321" s="152" t="e">
        <f>VLOOKUP($A321,Atashe!$B$275:$M$338,7,FALSE)-SUM($D321:N321)</f>
        <v>#REF!</v>
      </c>
      <c r="P321" s="150" t="e">
        <f>SUM(D321:O321)</f>
        <v>#REF!</v>
      </c>
      <c r="Q321" s="150" t="e">
        <f t="shared" si="138"/>
        <v>#REF!</v>
      </c>
    </row>
    <row r="322" spans="1:17" s="206" customFormat="1" ht="18.75" x14ac:dyDescent="0.3">
      <c r="A322" s="15">
        <v>13620</v>
      </c>
      <c r="B322" s="24" t="s">
        <v>177</v>
      </c>
      <c r="C322" s="204">
        <f>SUMIF(Atashe!$B$278:$B$338,'Spenzimet mujore -Atashe'!A322,Atashe!$D$278:$D$338)</f>
        <v>0</v>
      </c>
      <c r="D322" s="152" t="e">
        <f>VLOOKUP($A322,Atashe!$B$275:$M$338,7,FALSE)</f>
        <v>#REF!</v>
      </c>
      <c r="E322" s="152" t="e">
        <f>VLOOKUP($A322,Atashe!$B$275:$M$338,7,FALSE)-SUM($D322:D322)</f>
        <v>#REF!</v>
      </c>
      <c r="F322" s="152" t="e">
        <f>VLOOKUP($A322,Atashe!$B$275:$M$338,7,FALSE)-SUM($D322:E322)</f>
        <v>#REF!</v>
      </c>
      <c r="G322" s="152" t="e">
        <f>VLOOKUP($A322,Atashe!$B$275:$M$338,7,FALSE)-SUM($D322:F322)</f>
        <v>#REF!</v>
      </c>
      <c r="H322" s="152" t="e">
        <f>VLOOKUP($A322,Atashe!$B$275:$M$338,7,FALSE)-SUM($D322:G322)</f>
        <v>#REF!</v>
      </c>
      <c r="I322" s="152" t="e">
        <f>VLOOKUP($A322,Atashe!$B$275:$M$338,7,FALSE)-SUM($D322:H322)</f>
        <v>#REF!</v>
      </c>
      <c r="J322" s="152" t="e">
        <f>VLOOKUP($A322,Atashe!$B$275:$M$338,7,FALSE)-SUM($D322:I322)</f>
        <v>#REF!</v>
      </c>
      <c r="K322" s="152" t="e">
        <f>VLOOKUP($A322,Atashe!$B$275:$M$338,7,FALSE)-SUM($D322:J322)</f>
        <v>#REF!</v>
      </c>
      <c r="L322" s="152" t="e">
        <f>VLOOKUP($A322,Atashe!$B$275:$M$338,7,FALSE)-SUM($D322:K322)</f>
        <v>#REF!</v>
      </c>
      <c r="M322" s="152" t="e">
        <f>VLOOKUP($A322,Atashe!$B$275:$M$338,7,FALSE)-SUM($D322:L322)</f>
        <v>#REF!</v>
      </c>
      <c r="N322" s="152" t="e">
        <f>VLOOKUP($A322,Atashe!$B$275:$M$338,7,FALSE)-SUM($D322:M322)</f>
        <v>#REF!</v>
      </c>
      <c r="O322" s="152" t="e">
        <f>VLOOKUP($A322,Atashe!$B$275:$M$338,7,FALSE)-SUM($D322:N322)</f>
        <v>#REF!</v>
      </c>
      <c r="P322" s="150" t="e">
        <f>SUM(D322:O322)</f>
        <v>#REF!</v>
      </c>
      <c r="Q322" s="150" t="e">
        <f>IF(P322&gt;0,P322/C322*100," ")</f>
        <v>#REF!</v>
      </c>
    </row>
    <row r="323" spans="1:17" s="206" customFormat="1" ht="18.75" x14ac:dyDescent="0.3">
      <c r="A323" s="15">
        <v>13640</v>
      </c>
      <c r="B323" s="24" t="s">
        <v>19</v>
      </c>
      <c r="C323" s="204">
        <f>SUMIF(Atashe!$B$278:$B$338,'Spenzimet mujore -Atashe'!A323,Atashe!$D$278:$D$338)</f>
        <v>0</v>
      </c>
      <c r="D323" s="152" t="e">
        <f>VLOOKUP($A323,Atashe!$B$275:$M$338,7,FALSE)</f>
        <v>#REF!</v>
      </c>
      <c r="E323" s="152" t="e">
        <f>VLOOKUP($A323,Atashe!$B$275:$M$338,7,FALSE)-SUM($D323:D323)</f>
        <v>#REF!</v>
      </c>
      <c r="F323" s="152" t="e">
        <f>VLOOKUP($A323,Atashe!$B$275:$M$338,7,FALSE)-SUM($D323:E323)</f>
        <v>#REF!</v>
      </c>
      <c r="G323" s="152" t="e">
        <f>VLOOKUP($A323,Atashe!$B$275:$M$338,7,FALSE)-SUM($D323:F323)</f>
        <v>#REF!</v>
      </c>
      <c r="H323" s="152" t="e">
        <f>VLOOKUP($A323,Atashe!$B$275:$M$338,7,FALSE)-SUM($D323:G323)</f>
        <v>#REF!</v>
      </c>
      <c r="I323" s="152" t="e">
        <f>VLOOKUP($A323,Atashe!$B$275:$M$338,7,FALSE)-SUM($D323:H323)</f>
        <v>#REF!</v>
      </c>
      <c r="J323" s="152" t="e">
        <f>VLOOKUP($A323,Atashe!$B$275:$M$338,7,FALSE)-SUM($D323:I323)</f>
        <v>#REF!</v>
      </c>
      <c r="K323" s="152" t="e">
        <f>VLOOKUP($A323,Atashe!$B$275:$M$338,7,FALSE)-SUM($D323:J323)</f>
        <v>#REF!</v>
      </c>
      <c r="L323" s="152" t="e">
        <f>VLOOKUP($A323,Atashe!$B$275:$M$338,7,FALSE)-SUM($D323:K323)</f>
        <v>#REF!</v>
      </c>
      <c r="M323" s="152" t="e">
        <f>VLOOKUP($A323,Atashe!$B$275:$M$338,7,FALSE)-SUM($D323:L323)</f>
        <v>#REF!</v>
      </c>
      <c r="N323" s="152" t="e">
        <f>VLOOKUP($A323,Atashe!$B$275:$M$338,7,FALSE)-SUM($D323:M323)</f>
        <v>#REF!</v>
      </c>
      <c r="O323" s="152" t="e">
        <f>VLOOKUP($A323,Atashe!$B$275:$M$338,7,FALSE)-SUM($D323:N323)</f>
        <v>#REF!</v>
      </c>
      <c r="P323" s="150" t="e">
        <f>SUM(D323:O323)</f>
        <v>#REF!</v>
      </c>
      <c r="Q323" s="150" t="e">
        <f>IF(P323&gt;0,P323/C323*100," ")</f>
        <v>#REF!</v>
      </c>
    </row>
    <row r="324" spans="1:17" s="229" customFormat="1" ht="18.75" x14ac:dyDescent="0.3">
      <c r="A324" s="15">
        <v>13650</v>
      </c>
      <c r="B324" s="24" t="s">
        <v>28</v>
      </c>
      <c r="C324" s="204">
        <f>SUMIF(Atashe!$B$278:$B$338,'Spenzimet mujore -Atashe'!A324,Atashe!$D$278:$D$338)</f>
        <v>0</v>
      </c>
      <c r="D324" s="152" t="e">
        <f>VLOOKUP($A324,Atashe!$B$275:$M$338,7,FALSE)</f>
        <v>#REF!</v>
      </c>
      <c r="E324" s="152" t="e">
        <f>VLOOKUP($A324,Atashe!$B$275:$M$338,7,FALSE)-SUM($D324:D324)</f>
        <v>#REF!</v>
      </c>
      <c r="F324" s="152" t="e">
        <f>VLOOKUP($A324,Atashe!$B$275:$M$338,7,FALSE)-SUM($D324:E324)</f>
        <v>#REF!</v>
      </c>
      <c r="G324" s="152" t="e">
        <f>VLOOKUP($A324,Atashe!$B$275:$M$338,7,FALSE)-SUM($D324:F324)</f>
        <v>#REF!</v>
      </c>
      <c r="H324" s="152" t="e">
        <f>VLOOKUP($A324,Atashe!$B$275:$M$338,7,FALSE)-SUM($D324:G324)</f>
        <v>#REF!</v>
      </c>
      <c r="I324" s="152" t="e">
        <f>VLOOKUP($A324,Atashe!$B$275:$M$338,7,FALSE)-SUM($D324:H324)</f>
        <v>#REF!</v>
      </c>
      <c r="J324" s="152" t="e">
        <f>VLOOKUP($A324,Atashe!$B$275:$M$338,7,FALSE)-SUM($D324:I324)</f>
        <v>#REF!</v>
      </c>
      <c r="K324" s="152" t="e">
        <f>VLOOKUP($A324,Atashe!$B$275:$M$338,7,FALSE)-SUM($D324:J324)</f>
        <v>#REF!</v>
      </c>
      <c r="L324" s="152" t="e">
        <f>VLOOKUP($A324,Atashe!$B$275:$M$338,7,FALSE)-SUM($D324:K324)</f>
        <v>#REF!</v>
      </c>
      <c r="M324" s="152" t="e">
        <f>VLOOKUP($A324,Atashe!$B$275:$M$338,7,FALSE)-SUM($D324:L324)</f>
        <v>#REF!</v>
      </c>
      <c r="N324" s="152" t="e">
        <f>VLOOKUP($A324,Atashe!$B$275:$M$338,7,FALSE)-SUM($D324:M324)</f>
        <v>#REF!</v>
      </c>
      <c r="O324" s="152" t="e">
        <f>VLOOKUP($A324,Atashe!$B$275:$M$338,7,FALSE)-SUM($D324:N324)</f>
        <v>#REF!</v>
      </c>
      <c r="P324" s="150" t="e">
        <f>SUM(D324:O324)</f>
        <v>#REF!</v>
      </c>
      <c r="Q324" s="150" t="e">
        <f>IF(P324&gt;0,P324/C324*100," ")</f>
        <v>#REF!</v>
      </c>
    </row>
    <row r="325" spans="1:17" ht="18.75" x14ac:dyDescent="0.3">
      <c r="A325" s="15">
        <v>13660</v>
      </c>
      <c r="B325" s="24" t="s">
        <v>16</v>
      </c>
      <c r="C325" s="204">
        <f>SUMIF(Atashe!$B$278:$B$338,'Spenzimet mujore -Atashe'!A325,Atashe!$D$278:$D$338)</f>
        <v>0</v>
      </c>
      <c r="D325" s="152" t="e">
        <f>VLOOKUP($A325,Atashe!$B$275:$M$338,7,FALSE)</f>
        <v>#REF!</v>
      </c>
      <c r="E325" s="152" t="e">
        <f>VLOOKUP($A325,Atashe!$B$275:$M$338,7,FALSE)-SUM($D325:D325)</f>
        <v>#REF!</v>
      </c>
      <c r="F325" s="152" t="e">
        <f>VLOOKUP($A325,Atashe!$B$275:$M$338,7,FALSE)-SUM($D325:E325)</f>
        <v>#REF!</v>
      </c>
      <c r="G325" s="152" t="e">
        <f>VLOOKUP($A325,Atashe!$B$275:$M$338,7,FALSE)-SUM($D325:F325)</f>
        <v>#REF!</v>
      </c>
      <c r="H325" s="152" t="e">
        <f>VLOOKUP($A325,Atashe!$B$275:$M$338,7,FALSE)-SUM($D325:G325)</f>
        <v>#REF!</v>
      </c>
      <c r="I325" s="152" t="e">
        <f>VLOOKUP($A325,Atashe!$B$275:$M$338,7,FALSE)-SUM($D325:H325)</f>
        <v>#REF!</v>
      </c>
      <c r="J325" s="152" t="e">
        <f>VLOOKUP($A325,Atashe!$B$275:$M$338,7,FALSE)-SUM($D325:I325)</f>
        <v>#REF!</v>
      </c>
      <c r="K325" s="152" t="e">
        <f>VLOOKUP($A325,Atashe!$B$275:$M$338,7,FALSE)-SUM($D325:J325)</f>
        <v>#REF!</v>
      </c>
      <c r="L325" s="152" t="e">
        <f>VLOOKUP($A325,Atashe!$B$275:$M$338,7,FALSE)-SUM($D325:K325)</f>
        <v>#REF!</v>
      </c>
      <c r="M325" s="152" t="e">
        <f>VLOOKUP($A325,Atashe!$B$275:$M$338,7,FALSE)-SUM($D325:L325)</f>
        <v>#REF!</v>
      </c>
      <c r="N325" s="152" t="e">
        <f>VLOOKUP($A325,Atashe!$B$275:$M$338,7,FALSE)-SUM($D325:M325)</f>
        <v>#REF!</v>
      </c>
      <c r="O325" s="152" t="e">
        <f>VLOOKUP($A325,Atashe!$B$275:$M$338,7,FALSE)-SUM($D325:N325)</f>
        <v>#REF!</v>
      </c>
      <c r="P325" s="150" t="e">
        <f>SUM(D325:O325)</f>
        <v>#REF!</v>
      </c>
      <c r="Q325" s="150" t="e">
        <f>IF(P325&gt;0,P325/C325*100," ")</f>
        <v>#REF!</v>
      </c>
    </row>
    <row r="326" spans="1:17" s="188" customFormat="1" ht="18.75" x14ac:dyDescent="0.3">
      <c r="A326" s="189">
        <v>1370</v>
      </c>
      <c r="B326" s="190" t="s">
        <v>122</v>
      </c>
      <c r="C326" s="191">
        <f t="shared" ref="C326:N326" si="144">SUM(C327:C328)</f>
        <v>0</v>
      </c>
      <c r="D326" s="191" t="e">
        <f t="shared" si="144"/>
        <v>#REF!</v>
      </c>
      <c r="E326" s="191" t="e">
        <f t="shared" si="144"/>
        <v>#REF!</v>
      </c>
      <c r="F326" s="191" t="e">
        <f t="shared" si="144"/>
        <v>#REF!</v>
      </c>
      <c r="G326" s="191" t="e">
        <f t="shared" si="144"/>
        <v>#REF!</v>
      </c>
      <c r="H326" s="191" t="e">
        <f t="shared" si="144"/>
        <v>#REF!</v>
      </c>
      <c r="I326" s="191" t="e">
        <f t="shared" si="144"/>
        <v>#REF!</v>
      </c>
      <c r="J326" s="191" t="e">
        <f t="shared" si="144"/>
        <v>#REF!</v>
      </c>
      <c r="K326" s="191" t="e">
        <f t="shared" si="144"/>
        <v>#REF!</v>
      </c>
      <c r="L326" s="191" t="e">
        <f t="shared" si="144"/>
        <v>#REF!</v>
      </c>
      <c r="M326" s="191" t="e">
        <f t="shared" si="144"/>
        <v>#REF!</v>
      </c>
      <c r="N326" s="191" t="e">
        <f t="shared" si="144"/>
        <v>#REF!</v>
      </c>
      <c r="O326" s="191" t="e">
        <f>SUM(O327:O328)</f>
        <v>#REF!</v>
      </c>
      <c r="P326" s="191" t="e">
        <f>SUM(P327:P328)</f>
        <v>#REF!</v>
      </c>
      <c r="Q326" s="191" t="e">
        <f t="shared" si="138"/>
        <v>#REF!</v>
      </c>
    </row>
    <row r="327" spans="1:17" ht="18.75" x14ac:dyDescent="0.3">
      <c r="A327" s="15">
        <v>13780</v>
      </c>
      <c r="B327" s="24" t="s">
        <v>0</v>
      </c>
      <c r="C327" s="66">
        <f>SUMIF(Atashe!$B$278:$B$338,'Spenzimet mujore -Atashe'!A327,Atashe!$D$278:$D$338)</f>
        <v>0</v>
      </c>
      <c r="D327" s="152" t="e">
        <f>VLOOKUP($A327,Atashe!$B$275:$M$338,7,FALSE)</f>
        <v>#REF!</v>
      </c>
      <c r="E327" s="152" t="e">
        <f>VLOOKUP($A327,Atashe!$B$275:$M$338,7,FALSE)-SUM($D327:D327)</f>
        <v>#REF!</v>
      </c>
      <c r="F327" s="152" t="e">
        <f>VLOOKUP($A327,Atashe!$B$275:$M$338,7,FALSE)-SUM($D327:E327)</f>
        <v>#REF!</v>
      </c>
      <c r="G327" s="152" t="e">
        <f>VLOOKUP($A327,Atashe!$B$275:$M$338,7,FALSE)-SUM($D327:F327)</f>
        <v>#REF!</v>
      </c>
      <c r="H327" s="152" t="e">
        <f>VLOOKUP($A327,Atashe!$B$275:$M$338,7,FALSE)-SUM($D327:G327)</f>
        <v>#REF!</v>
      </c>
      <c r="I327" s="152" t="e">
        <f>VLOOKUP($A327,Atashe!$B$275:$M$338,7,FALSE)-SUM($D327:H327)</f>
        <v>#REF!</v>
      </c>
      <c r="J327" s="152" t="e">
        <f>VLOOKUP($A327,Atashe!$B$275:$M$338,7,FALSE)-SUM($D327:I327)</f>
        <v>#REF!</v>
      </c>
      <c r="K327" s="152" t="e">
        <f>VLOOKUP($A327,Atashe!$B$275:$M$338,7,FALSE)-SUM($D327:J327)</f>
        <v>#REF!</v>
      </c>
      <c r="L327" s="152" t="e">
        <f>VLOOKUP($A327,Atashe!$B$275:$M$338,7,FALSE)-SUM($D327:K327)</f>
        <v>#REF!</v>
      </c>
      <c r="M327" s="152" t="e">
        <f>VLOOKUP($A327,Atashe!$B$275:$M$338,7,FALSE)-SUM($D327:L327)</f>
        <v>#REF!</v>
      </c>
      <c r="N327" s="152" t="e">
        <f>VLOOKUP($A327,Atashe!$B$275:$M$338,7,FALSE)-SUM($D327:M327)</f>
        <v>#REF!</v>
      </c>
      <c r="O327" s="152" t="e">
        <f>VLOOKUP($A327,Atashe!$B$275:$M$338,7,FALSE)-SUM($D327:N327)</f>
        <v>#REF!</v>
      </c>
      <c r="P327" s="150" t="e">
        <f>SUM(D327:O327)</f>
        <v>#REF!</v>
      </c>
      <c r="Q327" s="150" t="e">
        <f t="shared" si="138"/>
        <v>#REF!</v>
      </c>
    </row>
    <row r="328" spans="1:17" s="195" customFormat="1" ht="18.75" x14ac:dyDescent="0.3">
      <c r="A328" s="15">
        <v>13790</v>
      </c>
      <c r="B328" s="24" t="s">
        <v>32</v>
      </c>
      <c r="C328" s="66">
        <f>SUMIF(Atashe!$B$278:$B$338,'Spenzimet mujore -Atashe'!A328,Atashe!$D$278:$D$338)</f>
        <v>0</v>
      </c>
      <c r="D328" s="152" t="e">
        <f>VLOOKUP($A328,Atashe!$B$275:$M$338,7,FALSE)</f>
        <v>#REF!</v>
      </c>
      <c r="E328" s="152" t="e">
        <f>VLOOKUP($A328,Atashe!$B$275:$M$338,7,FALSE)-SUM($D328:D328)</f>
        <v>#REF!</v>
      </c>
      <c r="F328" s="152" t="e">
        <f>VLOOKUP($A328,Atashe!$B$275:$M$338,7,FALSE)-SUM($D328:E328)</f>
        <v>#REF!</v>
      </c>
      <c r="G328" s="152" t="e">
        <f>VLOOKUP($A328,Atashe!$B$275:$M$338,7,FALSE)-SUM($D328:F328)</f>
        <v>#REF!</v>
      </c>
      <c r="H328" s="152" t="e">
        <f>VLOOKUP($A328,Atashe!$B$275:$M$338,7,FALSE)-SUM($D328:G328)</f>
        <v>#REF!</v>
      </c>
      <c r="I328" s="152" t="e">
        <f>VLOOKUP($A328,Atashe!$B$275:$M$338,7,FALSE)-SUM($D328:H328)</f>
        <v>#REF!</v>
      </c>
      <c r="J328" s="152" t="e">
        <f>VLOOKUP($A328,Atashe!$B$275:$M$338,7,FALSE)-SUM($D328:I328)</f>
        <v>#REF!</v>
      </c>
      <c r="K328" s="152" t="e">
        <f>VLOOKUP($A328,Atashe!$B$275:$M$338,7,FALSE)-SUM($D328:J328)</f>
        <v>#REF!</v>
      </c>
      <c r="L328" s="152" t="e">
        <f>VLOOKUP($A328,Atashe!$B$275:$M$338,7,FALSE)-SUM($D328:K328)</f>
        <v>#REF!</v>
      </c>
      <c r="M328" s="152" t="e">
        <f>VLOOKUP($A328,Atashe!$B$275:$M$338,7,FALSE)-SUM($D328:L328)</f>
        <v>#REF!</v>
      </c>
      <c r="N328" s="152" t="e">
        <f>VLOOKUP($A328,Atashe!$B$275:$M$338,7,FALSE)-SUM($D328:M328)</f>
        <v>#REF!</v>
      </c>
      <c r="O328" s="152" t="e">
        <f>VLOOKUP($A328,Atashe!$B$275:$M$338,7,FALSE)-SUM($D328:N328)</f>
        <v>#REF!</v>
      </c>
      <c r="P328" s="150" t="e">
        <f>SUM(D328:O328)</f>
        <v>#REF!</v>
      </c>
      <c r="Q328" s="150"/>
    </row>
    <row r="329" spans="1:17" s="188" customFormat="1" ht="18.75" x14ac:dyDescent="0.3">
      <c r="A329" s="189">
        <v>1380</v>
      </c>
      <c r="B329" s="190" t="s">
        <v>123</v>
      </c>
      <c r="C329" s="191">
        <f t="shared" ref="C329:N329" si="145">SUM(C330:C330)</f>
        <v>0</v>
      </c>
      <c r="D329" s="191" t="e">
        <f t="shared" si="145"/>
        <v>#REF!</v>
      </c>
      <c r="E329" s="191" t="e">
        <f t="shared" si="145"/>
        <v>#REF!</v>
      </c>
      <c r="F329" s="191" t="e">
        <f t="shared" si="145"/>
        <v>#REF!</v>
      </c>
      <c r="G329" s="191" t="e">
        <f t="shared" si="145"/>
        <v>#REF!</v>
      </c>
      <c r="H329" s="191" t="e">
        <f t="shared" si="145"/>
        <v>#REF!</v>
      </c>
      <c r="I329" s="191" t="e">
        <f t="shared" si="145"/>
        <v>#REF!</v>
      </c>
      <c r="J329" s="191" t="e">
        <f t="shared" si="145"/>
        <v>#REF!</v>
      </c>
      <c r="K329" s="191" t="e">
        <f t="shared" si="145"/>
        <v>#REF!</v>
      </c>
      <c r="L329" s="191" t="e">
        <f t="shared" si="145"/>
        <v>#REF!</v>
      </c>
      <c r="M329" s="191" t="e">
        <f t="shared" si="145"/>
        <v>#REF!</v>
      </c>
      <c r="N329" s="191" t="e">
        <f t="shared" si="145"/>
        <v>#REF!</v>
      </c>
      <c r="O329" s="191" t="e">
        <f>SUM(O330:O330)</f>
        <v>#REF!</v>
      </c>
      <c r="P329" s="191" t="e">
        <f>SUM(P330:P330)</f>
        <v>#REF!</v>
      </c>
      <c r="Q329" s="191" t="e">
        <f t="shared" si="138"/>
        <v>#REF!</v>
      </c>
    </row>
    <row r="330" spans="1:17" ht="18.75" x14ac:dyDescent="0.3">
      <c r="A330" s="15">
        <v>13851</v>
      </c>
      <c r="B330" s="24" t="s">
        <v>83</v>
      </c>
      <c r="C330" s="66">
        <f>SUMIF(Atashe!$B$278:$B$338,'Spenzimet mujore -Atashe'!A330,Atashe!$D$278:$D$338)</f>
        <v>0</v>
      </c>
      <c r="D330" s="152" t="e">
        <f>VLOOKUP($A330,Atashe!$B$275:$M$338,7,FALSE)</f>
        <v>#REF!</v>
      </c>
      <c r="E330" s="152" t="e">
        <f>VLOOKUP($A330,Atashe!$B$275:$M$338,7,FALSE)-SUM($D330:D330)</f>
        <v>#REF!</v>
      </c>
      <c r="F330" s="152" t="e">
        <f>VLOOKUP($A330,Atashe!$B$275:$M$338,7,FALSE)-SUM($D330:E330)</f>
        <v>#REF!</v>
      </c>
      <c r="G330" s="152" t="e">
        <f>VLOOKUP($A330,Atashe!$B$275:$M$338,7,FALSE)-SUM($D330:F330)</f>
        <v>#REF!</v>
      </c>
      <c r="H330" s="152" t="e">
        <f>VLOOKUP($A330,Atashe!$B$275:$M$338,7,FALSE)-SUM($D330:G330)</f>
        <v>#REF!</v>
      </c>
      <c r="I330" s="152" t="e">
        <f>VLOOKUP($A330,Atashe!$B$275:$M$338,7,FALSE)-SUM($D330:H330)</f>
        <v>#REF!</v>
      </c>
      <c r="J330" s="152" t="e">
        <f>VLOOKUP($A330,Atashe!$B$275:$M$338,7,FALSE)-SUM($D330:I330)</f>
        <v>#REF!</v>
      </c>
      <c r="K330" s="152" t="e">
        <f>VLOOKUP($A330,Atashe!$B$275:$M$338,7,FALSE)-SUM($D330:J330)</f>
        <v>#REF!</v>
      </c>
      <c r="L330" s="152" t="e">
        <f>VLOOKUP($A330,Atashe!$B$275:$M$338,7,FALSE)-SUM($D330:K330)</f>
        <v>#REF!</v>
      </c>
      <c r="M330" s="152" t="e">
        <f>VLOOKUP($A330,Atashe!$B$275:$M$338,7,FALSE)-SUM($D330:L330)</f>
        <v>#REF!</v>
      </c>
      <c r="N330" s="152" t="e">
        <f>VLOOKUP($A330,Atashe!$B$275:$M$338,7,FALSE)-SUM($D330:M330)</f>
        <v>#REF!</v>
      </c>
      <c r="O330" s="152" t="e">
        <f>VLOOKUP($A330,Atashe!$B$275:$M$338,7,FALSE)-SUM($D330:N330)</f>
        <v>#REF!</v>
      </c>
      <c r="P330" s="150" t="e">
        <f>SUM(D330:O330)</f>
        <v>#REF!</v>
      </c>
      <c r="Q330" s="150" t="e">
        <f t="shared" si="138"/>
        <v>#REF!</v>
      </c>
    </row>
    <row r="331" spans="1:17" s="195" customFormat="1" ht="18.75" x14ac:dyDescent="0.3">
      <c r="A331" s="189">
        <v>1390</v>
      </c>
      <c r="B331" s="190" t="s">
        <v>127</v>
      </c>
      <c r="C331" s="191">
        <f t="shared" ref="C331:N331" si="146">SUM(C332:C332)</f>
        <v>0</v>
      </c>
      <c r="D331" s="191" t="e">
        <f t="shared" si="146"/>
        <v>#REF!</v>
      </c>
      <c r="E331" s="191" t="e">
        <f t="shared" si="146"/>
        <v>#REF!</v>
      </c>
      <c r="F331" s="191" t="e">
        <f t="shared" si="146"/>
        <v>#REF!</v>
      </c>
      <c r="G331" s="191" t="e">
        <f t="shared" si="146"/>
        <v>#REF!</v>
      </c>
      <c r="H331" s="191" t="e">
        <f t="shared" si="146"/>
        <v>#REF!</v>
      </c>
      <c r="I331" s="191" t="e">
        <f t="shared" si="146"/>
        <v>#REF!</v>
      </c>
      <c r="J331" s="191" t="e">
        <f t="shared" si="146"/>
        <v>#REF!</v>
      </c>
      <c r="K331" s="191" t="e">
        <f t="shared" si="146"/>
        <v>#REF!</v>
      </c>
      <c r="L331" s="191" t="e">
        <f t="shared" si="146"/>
        <v>#REF!</v>
      </c>
      <c r="M331" s="191" t="e">
        <f t="shared" si="146"/>
        <v>#REF!</v>
      </c>
      <c r="N331" s="191" t="e">
        <f t="shared" si="146"/>
        <v>#REF!</v>
      </c>
      <c r="O331" s="191" t="e">
        <f>SUM(O332:O332)</f>
        <v>#REF!</v>
      </c>
      <c r="P331" s="191" t="e">
        <f>SUM(P332:P332)</f>
        <v>#REF!</v>
      </c>
      <c r="Q331" s="191" t="e">
        <f t="shared" si="138"/>
        <v>#REF!</v>
      </c>
    </row>
    <row r="332" spans="1:17" s="195" customFormat="1" ht="18.75" x14ac:dyDescent="0.3">
      <c r="A332" s="15">
        <v>13918</v>
      </c>
      <c r="B332" s="24" t="s">
        <v>128</v>
      </c>
      <c r="C332" s="66">
        <f>SUMIF(Atashe!$B$278:$B$338,'Spenzimet mujore -Atashe'!A332,Atashe!$D$278:$D$338)</f>
        <v>0</v>
      </c>
      <c r="D332" s="152" t="e">
        <f>VLOOKUP($A332,Atashe!$B$275:$M$338,7,FALSE)</f>
        <v>#REF!</v>
      </c>
      <c r="E332" s="152" t="e">
        <f>VLOOKUP($A332,Atashe!$B$275:$M$338,7,FALSE)-SUM($D332:D332)</f>
        <v>#REF!</v>
      </c>
      <c r="F332" s="152" t="e">
        <f>VLOOKUP($A332,Atashe!$B$275:$M$338,7,FALSE)-SUM($D332:E332)</f>
        <v>#REF!</v>
      </c>
      <c r="G332" s="152" t="e">
        <f>VLOOKUP($A332,Atashe!$B$275:$M$338,7,FALSE)-SUM($D332:F332)</f>
        <v>#REF!</v>
      </c>
      <c r="H332" s="152" t="e">
        <f>VLOOKUP($A332,Atashe!$B$275:$M$338,7,FALSE)-SUM($D332:G332)</f>
        <v>#REF!</v>
      </c>
      <c r="I332" s="152" t="e">
        <f>VLOOKUP($A332,Atashe!$B$275:$M$338,7,FALSE)-SUM($D332:H332)</f>
        <v>#REF!</v>
      </c>
      <c r="J332" s="152" t="e">
        <f>VLOOKUP($A332,Atashe!$B$275:$M$338,7,FALSE)-SUM($D332:I332)</f>
        <v>#REF!</v>
      </c>
      <c r="K332" s="152" t="e">
        <f>VLOOKUP($A332,Atashe!$B$275:$M$338,7,FALSE)-SUM($D332:J332)</f>
        <v>#REF!</v>
      </c>
      <c r="L332" s="152" t="e">
        <f>VLOOKUP($A332,Atashe!$B$275:$M$338,7,FALSE)-SUM($D332:K332)</f>
        <v>#REF!</v>
      </c>
      <c r="M332" s="152" t="e">
        <f>VLOOKUP($A332,Atashe!$B$275:$M$338,7,FALSE)-SUM($D332:L332)</f>
        <v>#REF!</v>
      </c>
      <c r="N332" s="152" t="e">
        <f>VLOOKUP($A332,Atashe!$B$275:$M$338,7,FALSE)-SUM($D332:M332)</f>
        <v>#REF!</v>
      </c>
      <c r="O332" s="152" t="e">
        <f>VLOOKUP($A332,Atashe!$B$275:$M$338,7,FALSE)-SUM($D332:N332)</f>
        <v>#REF!</v>
      </c>
      <c r="P332" s="150" t="e">
        <f>SUM(D332:O332)</f>
        <v>#REF!</v>
      </c>
      <c r="Q332" s="150" t="e">
        <f>IF(P332&gt;0,P332/C332*100," ")</f>
        <v>#REF!</v>
      </c>
    </row>
    <row r="333" spans="1:17" s="195" customFormat="1" ht="18.75" x14ac:dyDescent="0.3">
      <c r="A333" s="189">
        <v>1395</v>
      </c>
      <c r="B333" s="190" t="s">
        <v>129</v>
      </c>
      <c r="C333" s="191">
        <f t="shared" ref="C333:N333" si="147">SUM(C334:C337)</f>
        <v>0</v>
      </c>
      <c r="D333" s="191" t="e">
        <f t="shared" si="147"/>
        <v>#REF!</v>
      </c>
      <c r="E333" s="191" t="e">
        <f t="shared" si="147"/>
        <v>#REF!</v>
      </c>
      <c r="F333" s="191" t="e">
        <f t="shared" si="147"/>
        <v>#REF!</v>
      </c>
      <c r="G333" s="191" t="e">
        <f t="shared" si="147"/>
        <v>#REF!</v>
      </c>
      <c r="H333" s="191" t="e">
        <f t="shared" si="147"/>
        <v>#REF!</v>
      </c>
      <c r="I333" s="191" t="e">
        <f t="shared" si="147"/>
        <v>#REF!</v>
      </c>
      <c r="J333" s="191" t="e">
        <f t="shared" si="147"/>
        <v>#REF!</v>
      </c>
      <c r="K333" s="191" t="e">
        <f t="shared" si="147"/>
        <v>#REF!</v>
      </c>
      <c r="L333" s="191" t="e">
        <f t="shared" si="147"/>
        <v>#REF!</v>
      </c>
      <c r="M333" s="191" t="e">
        <f t="shared" si="147"/>
        <v>#REF!</v>
      </c>
      <c r="N333" s="191" t="e">
        <f t="shared" si="147"/>
        <v>#REF!</v>
      </c>
      <c r="O333" s="191" t="e">
        <f>SUM(O334:O337)</f>
        <v>#REF!</v>
      </c>
      <c r="P333" s="191" t="e">
        <f>SUM(P334:P337)</f>
        <v>#REF!</v>
      </c>
      <c r="Q333" s="191" t="e">
        <f t="shared" si="138"/>
        <v>#REF!</v>
      </c>
    </row>
    <row r="334" spans="1:17" s="195" customFormat="1" ht="18.75" x14ac:dyDescent="0.3">
      <c r="A334" s="15">
        <v>13950</v>
      </c>
      <c r="B334" s="24" t="s">
        <v>3</v>
      </c>
      <c r="C334" s="66">
        <f>SUMIF(Atashe!$B$278:$B$338,'Spenzimet mujore -Atashe'!A334,Atashe!$D$278:$D$338)</f>
        <v>0</v>
      </c>
      <c r="D334" s="152" t="e">
        <f>VLOOKUP($A334,Atashe!$B$275:$M$338,7,FALSE)</f>
        <v>#REF!</v>
      </c>
      <c r="E334" s="152" t="e">
        <f>VLOOKUP($A334,Atashe!$B$275:$M$338,7,FALSE)-SUM($D334:D334)</f>
        <v>#REF!</v>
      </c>
      <c r="F334" s="152" t="e">
        <f>VLOOKUP($A334,Atashe!$B$275:$M$338,7,FALSE)-SUM($D334:E334)</f>
        <v>#REF!</v>
      </c>
      <c r="G334" s="152" t="e">
        <f>VLOOKUP($A334,Atashe!$B$275:$M$338,7,FALSE)-SUM($D334:F334)</f>
        <v>#REF!</v>
      </c>
      <c r="H334" s="152" t="e">
        <f>VLOOKUP($A334,Atashe!$B$275:$M$338,7,FALSE)-SUM($D334:G334)</f>
        <v>#REF!</v>
      </c>
      <c r="I334" s="152" t="e">
        <f>VLOOKUP($A334,Atashe!$B$275:$M$338,7,FALSE)-SUM($D334:H334)</f>
        <v>#REF!</v>
      </c>
      <c r="J334" s="152" t="e">
        <f>VLOOKUP($A334,Atashe!$B$275:$M$338,7,FALSE)-SUM($D334:I334)</f>
        <v>#REF!</v>
      </c>
      <c r="K334" s="152" t="e">
        <f>VLOOKUP($A334,Atashe!$B$275:$M$338,7,FALSE)-SUM($D334:J334)</f>
        <v>#REF!</v>
      </c>
      <c r="L334" s="152" t="e">
        <f>VLOOKUP($A334,Atashe!$B$275:$M$338,7,FALSE)-SUM($D334:K334)</f>
        <v>#REF!</v>
      </c>
      <c r="M334" s="152" t="e">
        <f>VLOOKUP($A334,Atashe!$B$275:$M$338,7,FALSE)-SUM($D334:L334)</f>
        <v>#REF!</v>
      </c>
      <c r="N334" s="152" t="e">
        <f>VLOOKUP($A334,Atashe!$B$275:$M$338,7,FALSE)-SUM($D334:M334)</f>
        <v>#REF!</v>
      </c>
      <c r="O334" s="152" t="e">
        <f>VLOOKUP($A334,Atashe!$B$275:$M$338,7,FALSE)-SUM($D334:N334)</f>
        <v>#REF!</v>
      </c>
      <c r="P334" s="150" t="e">
        <f>SUM(D334:O334)</f>
        <v>#REF!</v>
      </c>
      <c r="Q334" s="150"/>
    </row>
    <row r="335" spans="1:17" s="207" customFormat="1" ht="18.75" x14ac:dyDescent="0.3">
      <c r="A335" s="15">
        <v>13951</v>
      </c>
      <c r="B335" s="24" t="s">
        <v>8</v>
      </c>
      <c r="C335" s="204">
        <f>SUMIF(Atashe!$B$278:$B$338,'Spenzimet mujore -Atashe'!A335,Atashe!$D$278:$D$338)</f>
        <v>0</v>
      </c>
      <c r="D335" s="152" t="e">
        <f>VLOOKUP($A335,Atashe!$B$275:$M$338,7,FALSE)</f>
        <v>#REF!</v>
      </c>
      <c r="E335" s="152" t="e">
        <f>VLOOKUP($A335,Atashe!$B$275:$M$338,7,FALSE)-SUM($D335:D335)</f>
        <v>#REF!</v>
      </c>
      <c r="F335" s="152" t="e">
        <f>VLOOKUP($A335,Atashe!$B$275:$M$338,7,FALSE)-SUM($D335:E335)</f>
        <v>#REF!</v>
      </c>
      <c r="G335" s="152" t="e">
        <f>VLOOKUP($A335,Atashe!$B$275:$M$338,7,FALSE)-SUM($D335:F335)</f>
        <v>#REF!</v>
      </c>
      <c r="H335" s="152" t="e">
        <f>VLOOKUP($A335,Atashe!$B$275:$M$338,7,FALSE)-SUM($D335:G335)</f>
        <v>#REF!</v>
      </c>
      <c r="I335" s="152" t="e">
        <f>VLOOKUP($A335,Atashe!$B$275:$M$338,7,FALSE)-SUM($D335:H335)</f>
        <v>#REF!</v>
      </c>
      <c r="J335" s="152" t="e">
        <f>VLOOKUP($A335,Atashe!$B$275:$M$338,7,FALSE)-SUM($D335:I335)</f>
        <v>#REF!</v>
      </c>
      <c r="K335" s="152" t="e">
        <f>VLOOKUP($A335,Atashe!$B$275:$M$338,7,FALSE)-SUM($D335:J335)</f>
        <v>#REF!</v>
      </c>
      <c r="L335" s="152" t="e">
        <f>VLOOKUP($A335,Atashe!$B$275:$M$338,7,FALSE)-SUM($D335:K335)</f>
        <v>#REF!</v>
      </c>
      <c r="M335" s="152" t="e">
        <f>VLOOKUP($A335,Atashe!$B$275:$M$338,7,FALSE)-SUM($D335:L335)</f>
        <v>#REF!</v>
      </c>
      <c r="N335" s="152" t="e">
        <f>VLOOKUP($A335,Atashe!$B$275:$M$338,7,FALSE)-SUM($D335:M335)</f>
        <v>#REF!</v>
      </c>
      <c r="O335" s="152" t="e">
        <f>VLOOKUP($A335,Atashe!$B$275:$M$338,7,FALSE)-SUM($D335:N335)</f>
        <v>#REF!</v>
      </c>
      <c r="P335" s="150" t="e">
        <f>SUM(D335:O335)</f>
        <v>#REF!</v>
      </c>
      <c r="Q335" s="150"/>
    </row>
    <row r="336" spans="1:17" s="240" customFormat="1" ht="18.75" x14ac:dyDescent="0.3">
      <c r="A336" s="15">
        <v>13952</v>
      </c>
      <c r="B336" s="24" t="s">
        <v>192</v>
      </c>
      <c r="C336" s="204">
        <f>SUMIF(Atashe!$B$278:$B$338,'Spenzimet mujore -Atashe'!A336,Atashe!$D$278:$D$338)</f>
        <v>0</v>
      </c>
      <c r="D336" s="152" t="e">
        <f>VLOOKUP($A336,Atashe!$B$275:$M$338,7,FALSE)</f>
        <v>#REF!</v>
      </c>
      <c r="E336" s="152" t="e">
        <f>VLOOKUP($A336,Atashe!$B$275:$M$338,7,FALSE)-SUM($D336:D336)</f>
        <v>#REF!</v>
      </c>
      <c r="F336" s="152" t="e">
        <f>VLOOKUP($A336,Atashe!$B$275:$M$338,7,FALSE)-SUM($D336:E336)</f>
        <v>#REF!</v>
      </c>
      <c r="G336" s="152" t="e">
        <f>VLOOKUP($A336,Atashe!$B$275:$M$338,7,FALSE)-SUM($D336:F336)</f>
        <v>#REF!</v>
      </c>
      <c r="H336" s="152" t="e">
        <f>VLOOKUP($A336,Atashe!$B$275:$M$338,7,FALSE)-SUM($D336:G336)</f>
        <v>#REF!</v>
      </c>
      <c r="I336" s="152" t="e">
        <f>VLOOKUP($A336,Atashe!$B$275:$M$338,7,FALSE)-SUM($D336:H336)</f>
        <v>#REF!</v>
      </c>
      <c r="J336" s="152" t="e">
        <f>VLOOKUP($A336,Atashe!$B$275:$M$338,7,FALSE)-SUM($D336:I336)</f>
        <v>#REF!</v>
      </c>
      <c r="K336" s="152" t="e">
        <f>VLOOKUP($A336,Atashe!$B$275:$M$338,7,FALSE)-SUM($D336:J336)</f>
        <v>#REF!</v>
      </c>
      <c r="L336" s="152" t="e">
        <f>VLOOKUP($A336,Atashe!$B$275:$M$338,7,FALSE)-SUM($D336:K336)</f>
        <v>#REF!</v>
      </c>
      <c r="M336" s="152" t="e">
        <f>VLOOKUP($A336,Atashe!$B$275:$M$338,7,FALSE)-SUM($D336:L336)</f>
        <v>#REF!</v>
      </c>
      <c r="N336" s="152" t="e">
        <f>VLOOKUP($A336,Atashe!$B$275:$M$338,7,FALSE)-SUM($D336:M336)</f>
        <v>#REF!</v>
      </c>
      <c r="O336" s="152" t="e">
        <f>VLOOKUP($A336,Atashe!$B$275:$M$338,7,FALSE)-SUM($D336:N336)</f>
        <v>#REF!</v>
      </c>
      <c r="P336" s="150" t="e">
        <f>SUM(D336:O336)</f>
        <v>#REF!</v>
      </c>
      <c r="Q336" s="150"/>
    </row>
    <row r="337" spans="1:17" s="195" customFormat="1" ht="18.75" x14ac:dyDescent="0.3">
      <c r="A337" s="15">
        <v>13953</v>
      </c>
      <c r="B337" s="24" t="s">
        <v>130</v>
      </c>
      <c r="C337" s="66">
        <f>SUMIF(Atashe!$B$278:$B$338,'Spenzimet mujore -Atashe'!A337,Atashe!$D$278:$D$338)</f>
        <v>0</v>
      </c>
      <c r="D337" s="152" t="e">
        <f>VLOOKUP($A337,Atashe!$B$275:$M$338,7,FALSE)</f>
        <v>#REF!</v>
      </c>
      <c r="E337" s="152" t="e">
        <f>VLOOKUP($A337,Atashe!$B$275:$M$338,7,FALSE)-SUM($D337:D337)</f>
        <v>#REF!</v>
      </c>
      <c r="F337" s="152" t="e">
        <f>VLOOKUP($A337,Atashe!$B$275:$M$338,7,FALSE)-SUM($D337:E337)</f>
        <v>#REF!</v>
      </c>
      <c r="G337" s="152" t="e">
        <f>VLOOKUP($A337,Atashe!$B$275:$M$338,7,FALSE)-SUM($D337:F337)</f>
        <v>#REF!</v>
      </c>
      <c r="H337" s="152" t="e">
        <f>VLOOKUP($A337,Atashe!$B$275:$M$338,7,FALSE)-SUM($D337:G337)</f>
        <v>#REF!</v>
      </c>
      <c r="I337" s="152" t="e">
        <f>VLOOKUP($A337,Atashe!$B$275:$M$338,7,FALSE)-SUM($D337:H337)</f>
        <v>#REF!</v>
      </c>
      <c r="J337" s="152" t="e">
        <f>VLOOKUP($A337,Atashe!$B$275:$M$338,7,FALSE)-SUM($D337:I337)</f>
        <v>#REF!</v>
      </c>
      <c r="K337" s="152" t="e">
        <f>VLOOKUP($A337,Atashe!$B$275:$M$338,7,FALSE)-SUM($D337:J337)</f>
        <v>#REF!</v>
      </c>
      <c r="L337" s="152" t="e">
        <f>VLOOKUP($A337,Atashe!$B$275:$M$338,7,FALSE)-SUM($D337:K337)</f>
        <v>#REF!</v>
      </c>
      <c r="M337" s="152" t="e">
        <f>VLOOKUP($A337,Atashe!$B$275:$M$338,7,FALSE)-SUM($D337:L337)</f>
        <v>#REF!</v>
      </c>
      <c r="N337" s="152" t="e">
        <f>VLOOKUP($A337,Atashe!$B$275:$M$338,7,FALSE)-SUM($D337:M337)</f>
        <v>#REF!</v>
      </c>
      <c r="O337" s="152" t="e">
        <f>VLOOKUP($A337,Atashe!$B$275:$M$338,7,FALSE)-SUM($D337:N337)</f>
        <v>#REF!</v>
      </c>
      <c r="P337" s="150" t="e">
        <f>SUM(D337:O337)</f>
        <v>#REF!</v>
      </c>
      <c r="Q337" s="150"/>
    </row>
    <row r="338" spans="1:17" s="188" customFormat="1" ht="18.75" x14ac:dyDescent="0.3">
      <c r="A338" s="189">
        <v>1400</v>
      </c>
      <c r="B338" s="190" t="s">
        <v>124</v>
      </c>
      <c r="C338" s="191">
        <f t="shared" ref="C338:N338" si="148">SUM(C339:C342)</f>
        <v>0</v>
      </c>
      <c r="D338" s="191" t="e">
        <f t="shared" si="148"/>
        <v>#REF!</v>
      </c>
      <c r="E338" s="191" t="e">
        <f t="shared" si="148"/>
        <v>#REF!</v>
      </c>
      <c r="F338" s="191" t="e">
        <f t="shared" si="148"/>
        <v>#REF!</v>
      </c>
      <c r="G338" s="191" t="e">
        <f t="shared" si="148"/>
        <v>#REF!</v>
      </c>
      <c r="H338" s="191" t="e">
        <f t="shared" si="148"/>
        <v>#REF!</v>
      </c>
      <c r="I338" s="191" t="e">
        <f t="shared" si="148"/>
        <v>#REF!</v>
      </c>
      <c r="J338" s="191" t="e">
        <f t="shared" si="148"/>
        <v>#REF!</v>
      </c>
      <c r="K338" s="191" t="e">
        <f t="shared" si="148"/>
        <v>#REF!</v>
      </c>
      <c r="L338" s="191" t="e">
        <f t="shared" si="148"/>
        <v>#REF!</v>
      </c>
      <c r="M338" s="191" t="e">
        <f t="shared" si="148"/>
        <v>#REF!</v>
      </c>
      <c r="N338" s="191" t="e">
        <f t="shared" si="148"/>
        <v>#REF!</v>
      </c>
      <c r="O338" s="191" t="e">
        <f>SUM(O339:O342)</f>
        <v>#REF!</v>
      </c>
      <c r="P338" s="191" t="e">
        <f>SUM(P339:P342)</f>
        <v>#REF!</v>
      </c>
      <c r="Q338" s="191" t="e">
        <f t="shared" si="138"/>
        <v>#REF!</v>
      </c>
    </row>
    <row r="339" spans="1:17" ht="18.75" x14ac:dyDescent="0.3">
      <c r="A339" s="15">
        <v>14010</v>
      </c>
      <c r="B339" s="24" t="s">
        <v>9</v>
      </c>
      <c r="C339" s="66">
        <f>SUMIF(Atashe!$B$278:$B$338,'Spenzimet mujore -Atashe'!A339,Atashe!$D$278:$D$338)</f>
        <v>0</v>
      </c>
      <c r="D339" s="152" t="e">
        <f>VLOOKUP($A339,Atashe!$B$275:$M$338,7,FALSE)</f>
        <v>#REF!</v>
      </c>
      <c r="E339" s="152" t="e">
        <f>VLOOKUP($A339,Atashe!$B$275:$M$338,7,FALSE)-SUM($D339:D339)</f>
        <v>#REF!</v>
      </c>
      <c r="F339" s="152" t="e">
        <f>VLOOKUP($A339,Atashe!$B$275:$M$338,7,FALSE)-SUM($D339:E339)</f>
        <v>#REF!</v>
      </c>
      <c r="G339" s="152" t="e">
        <f>VLOOKUP($A339,Atashe!$B$275:$M$338,7,FALSE)-SUM($D339:F339)</f>
        <v>#REF!</v>
      </c>
      <c r="H339" s="152" t="e">
        <f>VLOOKUP($A339,Atashe!$B$275:$M$338,7,FALSE)-SUM($D339:G339)</f>
        <v>#REF!</v>
      </c>
      <c r="I339" s="152" t="e">
        <f>VLOOKUP($A339,Atashe!$B$275:$M$338,7,FALSE)-SUM($D339:H339)</f>
        <v>#REF!</v>
      </c>
      <c r="J339" s="152" t="e">
        <f>VLOOKUP($A339,Atashe!$B$275:$M$338,7,FALSE)-SUM($D339:I339)</f>
        <v>#REF!</v>
      </c>
      <c r="K339" s="152" t="e">
        <f>VLOOKUP($A339,Atashe!$B$275:$M$338,7,FALSE)-SUM($D339:J339)</f>
        <v>#REF!</v>
      </c>
      <c r="L339" s="152" t="e">
        <f>VLOOKUP($A339,Atashe!$B$275:$M$338,7,FALSE)-SUM($D339:K339)</f>
        <v>#REF!</v>
      </c>
      <c r="M339" s="152" t="e">
        <f>VLOOKUP($A339,Atashe!$B$275:$M$338,7,FALSE)-SUM($D339:L339)</f>
        <v>#REF!</v>
      </c>
      <c r="N339" s="152" t="e">
        <f>VLOOKUP($A339,Atashe!$B$275:$M$338,7,FALSE)-SUM($D339:M339)</f>
        <v>#REF!</v>
      </c>
      <c r="O339" s="152" t="e">
        <f>VLOOKUP($A339,Atashe!$B$275:$M$338,7,FALSE)-SUM($D339:N339)</f>
        <v>#REF!</v>
      </c>
      <c r="P339" s="150" t="e">
        <f>SUM(D339:O339)</f>
        <v>#REF!</v>
      </c>
      <c r="Q339" s="150" t="e">
        <f t="shared" si="138"/>
        <v>#REF!</v>
      </c>
    </row>
    <row r="340" spans="1:17" s="202" customFormat="1" ht="18.75" x14ac:dyDescent="0.3">
      <c r="A340" s="15">
        <v>14020</v>
      </c>
      <c r="B340" s="24" t="s">
        <v>135</v>
      </c>
      <c r="C340" s="204">
        <f>SUMIF(Atashe!$B$278:$B$338,'Spenzimet mujore -Atashe'!A340,Atashe!$D$278:$D$338)</f>
        <v>0</v>
      </c>
      <c r="D340" s="152" t="e">
        <f>VLOOKUP($A340,Atashe!$B$275:$M$338,7,FALSE)</f>
        <v>#REF!</v>
      </c>
      <c r="E340" s="152" t="e">
        <f>VLOOKUP($A340,Atashe!$B$275:$M$338,7,FALSE)-SUM($D340:D340)</f>
        <v>#REF!</v>
      </c>
      <c r="F340" s="152" t="e">
        <f>VLOOKUP($A340,Atashe!$B$275:$M$338,7,FALSE)-SUM($D340:E340)</f>
        <v>#REF!</v>
      </c>
      <c r="G340" s="152" t="e">
        <f>VLOOKUP($A340,Atashe!$B$275:$M$338,7,FALSE)-SUM($D340:F340)</f>
        <v>#REF!</v>
      </c>
      <c r="H340" s="152" t="e">
        <f>VLOOKUP($A340,Atashe!$B$275:$M$338,7,FALSE)-SUM($D340:G340)</f>
        <v>#REF!</v>
      </c>
      <c r="I340" s="152" t="e">
        <f>VLOOKUP($A340,Atashe!$B$275:$M$338,7,FALSE)-SUM($D340:H340)</f>
        <v>#REF!</v>
      </c>
      <c r="J340" s="152" t="e">
        <f>VLOOKUP($A340,Atashe!$B$275:$M$338,7,FALSE)-SUM($D340:I340)</f>
        <v>#REF!</v>
      </c>
      <c r="K340" s="152" t="e">
        <f>VLOOKUP($A340,Atashe!$B$275:$M$338,7,FALSE)-SUM($D340:J340)</f>
        <v>#REF!</v>
      </c>
      <c r="L340" s="152" t="e">
        <f>VLOOKUP($A340,Atashe!$B$275:$M$338,7,FALSE)-SUM($D340:K340)</f>
        <v>#REF!</v>
      </c>
      <c r="M340" s="152" t="e">
        <f>VLOOKUP($A340,Atashe!$B$275:$M$338,7,FALSE)-SUM($D340:L340)</f>
        <v>#REF!</v>
      </c>
      <c r="N340" s="152" t="e">
        <f>VLOOKUP($A340,Atashe!$B$275:$M$338,7,FALSE)-SUM($D340:M340)</f>
        <v>#REF!</v>
      </c>
      <c r="O340" s="152" t="e">
        <f>VLOOKUP($A340,Atashe!$B$275:$M$338,7,FALSE)-SUM($D340:N340)</f>
        <v>#REF!</v>
      </c>
      <c r="P340" s="150" t="e">
        <f>SUM(D340:O340)</f>
        <v>#REF!</v>
      </c>
      <c r="Q340" s="150"/>
    </row>
    <row r="341" spans="1:17" s="230" customFormat="1" ht="18.75" x14ac:dyDescent="0.3">
      <c r="A341" s="15">
        <v>14040</v>
      </c>
      <c r="B341" s="24" t="s">
        <v>29</v>
      </c>
      <c r="C341" s="204">
        <f>SUMIF(Atashe!$B$278:$B$338,'Spenzimet mujore -Atashe'!A341,Atashe!$D$278:$D$338)</f>
        <v>0</v>
      </c>
      <c r="D341" s="152" t="e">
        <f>VLOOKUP($A341,Atashe!$B$275:$M$338,7,FALSE)</f>
        <v>#REF!</v>
      </c>
      <c r="E341" s="152" t="e">
        <f>VLOOKUP($A341,Atashe!$B$275:$M$338,7,FALSE)-SUM($D341:D341)</f>
        <v>#REF!</v>
      </c>
      <c r="F341" s="152" t="e">
        <f>VLOOKUP($A341,Atashe!$B$275:$M$338,7,FALSE)-SUM($D341:E341)</f>
        <v>#REF!</v>
      </c>
      <c r="G341" s="152" t="e">
        <f>VLOOKUP($A341,Atashe!$B$275:$M$338,7,FALSE)-SUM($D341:F341)</f>
        <v>#REF!</v>
      </c>
      <c r="H341" s="152" t="e">
        <f>VLOOKUP($A341,Atashe!$B$275:$M$338,7,FALSE)-SUM($D341:G341)</f>
        <v>#REF!</v>
      </c>
      <c r="I341" s="152" t="e">
        <f>VLOOKUP($A341,Atashe!$B$275:$M$338,7,FALSE)-SUM($D341:H341)</f>
        <v>#REF!</v>
      </c>
      <c r="J341" s="152" t="e">
        <f>VLOOKUP($A341,Atashe!$B$275:$M$338,7,FALSE)-SUM($D341:I341)</f>
        <v>#REF!</v>
      </c>
      <c r="K341" s="152" t="e">
        <f>VLOOKUP($A341,Atashe!$B$275:$M$338,7,FALSE)-SUM($D341:J341)</f>
        <v>#REF!</v>
      </c>
      <c r="L341" s="152" t="e">
        <f>VLOOKUP($A341,Atashe!$B$275:$M$338,7,FALSE)-SUM($D341:K341)</f>
        <v>#REF!</v>
      </c>
      <c r="M341" s="152" t="e">
        <f>VLOOKUP($A341,Atashe!$B$275:$M$338,7,FALSE)-SUM($D341:L341)</f>
        <v>#REF!</v>
      </c>
      <c r="N341" s="152" t="e">
        <f>VLOOKUP($A341,Atashe!$B$275:$M$338,7,FALSE)-SUM($D341:M341)</f>
        <v>#REF!</v>
      </c>
      <c r="O341" s="152" t="e">
        <f>VLOOKUP($A341,Atashe!$B$275:$M$338,7,FALSE)-SUM($D341:N341)</f>
        <v>#REF!</v>
      </c>
      <c r="P341" s="150" t="e">
        <f>SUM(D341:O341)</f>
        <v>#REF!</v>
      </c>
      <c r="Q341" s="150"/>
    </row>
    <row r="342" spans="1:17" s="195" customFormat="1" ht="18.75" x14ac:dyDescent="0.3">
      <c r="A342" s="15">
        <v>14050</v>
      </c>
      <c r="B342" s="24" t="s">
        <v>190</v>
      </c>
      <c r="C342" s="204">
        <f>SUMIF(Atashe!$B$278:$B$338,'Spenzimet mujore -Atashe'!A342,Atashe!$D$278:$D$338)</f>
        <v>0</v>
      </c>
      <c r="D342" s="152" t="e">
        <f>VLOOKUP($A342,Atashe!$B$275:$M$338,7,FALSE)</f>
        <v>#REF!</v>
      </c>
      <c r="E342" s="152" t="e">
        <f>VLOOKUP($A342,Atashe!$B$275:$M$338,7,FALSE)-SUM($D342:D342)</f>
        <v>#REF!</v>
      </c>
      <c r="F342" s="152" t="e">
        <f>VLOOKUP($A342,Atashe!$B$275:$M$338,7,FALSE)-SUM($D342:E342)</f>
        <v>#REF!</v>
      </c>
      <c r="G342" s="152" t="e">
        <f>VLOOKUP($A342,Atashe!$B$275:$M$338,7,FALSE)-SUM($D342:F342)</f>
        <v>#REF!</v>
      </c>
      <c r="H342" s="152" t="e">
        <f>VLOOKUP($A342,Atashe!$B$275:$M$338,7,FALSE)-SUM($D342:G342)</f>
        <v>#REF!</v>
      </c>
      <c r="I342" s="152" t="e">
        <f>VLOOKUP($A342,Atashe!$B$275:$M$338,7,FALSE)-SUM($D342:H342)</f>
        <v>#REF!</v>
      </c>
      <c r="J342" s="152" t="e">
        <f>VLOOKUP($A342,Atashe!$B$275:$M$338,7,FALSE)-SUM($D342:I342)</f>
        <v>#REF!</v>
      </c>
      <c r="K342" s="152" t="e">
        <f>VLOOKUP($A342,Atashe!$B$275:$M$338,7,FALSE)-SUM($D342:J342)</f>
        <v>#REF!</v>
      </c>
      <c r="L342" s="152" t="e">
        <f>VLOOKUP($A342,Atashe!$B$275:$M$338,7,FALSE)-SUM($D342:K342)</f>
        <v>#REF!</v>
      </c>
      <c r="M342" s="152" t="e">
        <f>VLOOKUP($A342,Atashe!$B$275:$M$338,7,FALSE)-SUM($D342:L342)</f>
        <v>#REF!</v>
      </c>
      <c r="N342" s="152" t="e">
        <f>VLOOKUP($A342,Atashe!$B$275:$M$338,7,FALSE)-SUM($D342:M342)</f>
        <v>#REF!</v>
      </c>
      <c r="O342" s="152" t="e">
        <f>VLOOKUP($A342,Atashe!$B$275:$M$338,7,FALSE)-SUM($D342:N342)</f>
        <v>#REF!</v>
      </c>
      <c r="P342" s="150" t="e">
        <f>SUM(D342:O342)</f>
        <v>#REF!</v>
      </c>
      <c r="Q342" s="150"/>
    </row>
    <row r="343" spans="1:17" s="188" customFormat="1" ht="18.75" x14ac:dyDescent="0.3">
      <c r="A343" s="189">
        <v>1410</v>
      </c>
      <c r="B343" s="190" t="s">
        <v>125</v>
      </c>
      <c r="C343" s="191">
        <f t="shared" ref="C343:N343" si="149">SUM(C344:C346)</f>
        <v>0</v>
      </c>
      <c r="D343" s="191" t="e">
        <f t="shared" si="149"/>
        <v>#REF!</v>
      </c>
      <c r="E343" s="191" t="e">
        <f t="shared" si="149"/>
        <v>#REF!</v>
      </c>
      <c r="F343" s="191" t="e">
        <f t="shared" si="149"/>
        <v>#REF!</v>
      </c>
      <c r="G343" s="191" t="e">
        <f t="shared" si="149"/>
        <v>#REF!</v>
      </c>
      <c r="H343" s="191" t="e">
        <f t="shared" si="149"/>
        <v>#REF!</v>
      </c>
      <c r="I343" s="191" t="e">
        <f t="shared" si="149"/>
        <v>#REF!</v>
      </c>
      <c r="J343" s="191" t="e">
        <f t="shared" si="149"/>
        <v>#REF!</v>
      </c>
      <c r="K343" s="191" t="e">
        <f t="shared" si="149"/>
        <v>#REF!</v>
      </c>
      <c r="L343" s="191" t="e">
        <f t="shared" si="149"/>
        <v>#REF!</v>
      </c>
      <c r="M343" s="191" t="e">
        <f t="shared" si="149"/>
        <v>#REF!</v>
      </c>
      <c r="N343" s="191" t="e">
        <f t="shared" si="149"/>
        <v>#REF!</v>
      </c>
      <c r="O343" s="191" t="e">
        <f>SUM(O344:O346)</f>
        <v>#REF!</v>
      </c>
      <c r="P343" s="191" t="e">
        <f>SUM(P344:P346)</f>
        <v>#REF!</v>
      </c>
      <c r="Q343" s="191" t="e">
        <f t="shared" si="138"/>
        <v>#REF!</v>
      </c>
    </row>
    <row r="344" spans="1:17" ht="18.75" x14ac:dyDescent="0.3">
      <c r="A344" s="15">
        <v>14110</v>
      </c>
      <c r="B344" s="22" t="s">
        <v>30</v>
      </c>
      <c r="C344" s="66">
        <f>SUMIF(Atashe!$B$278:$B$338,'Spenzimet mujore -Atashe'!A344,Atashe!$D$278:$D$338)</f>
        <v>0</v>
      </c>
      <c r="D344" s="152" t="e">
        <f>VLOOKUP($A344,Atashe!$B$275:$M$338,7,FALSE)</f>
        <v>#REF!</v>
      </c>
      <c r="E344" s="152" t="e">
        <f>VLOOKUP($A344,Atashe!$B$275:$M$338,7,FALSE)-SUM($D344:D344)</f>
        <v>#REF!</v>
      </c>
      <c r="F344" s="152" t="e">
        <f>VLOOKUP($A344,Atashe!$B$275:$M$338,7,FALSE)-SUM($D344:E344)</f>
        <v>#REF!</v>
      </c>
      <c r="G344" s="152" t="e">
        <f>VLOOKUP($A344,Atashe!$B$275:$M$338,7,FALSE)-SUM($D344:F344)</f>
        <v>#REF!</v>
      </c>
      <c r="H344" s="152" t="e">
        <f>VLOOKUP($A344,Atashe!$B$275:$M$338,7,FALSE)-SUM($D344:G344)</f>
        <v>#REF!</v>
      </c>
      <c r="I344" s="152" t="e">
        <f>VLOOKUP($A344,Atashe!$B$275:$M$338,7,FALSE)-SUM($D344:H344)</f>
        <v>#REF!</v>
      </c>
      <c r="J344" s="152" t="e">
        <f>VLOOKUP($A344,Atashe!$B$275:$M$338,7,FALSE)-SUM($D344:I344)</f>
        <v>#REF!</v>
      </c>
      <c r="K344" s="152" t="e">
        <f>VLOOKUP($A344,Atashe!$B$275:$M$338,7,FALSE)-SUM($D344:J344)</f>
        <v>#REF!</v>
      </c>
      <c r="L344" s="152" t="e">
        <f>VLOOKUP($A344,Atashe!$B$275:$M$338,7,FALSE)-SUM($D344:K344)</f>
        <v>#REF!</v>
      </c>
      <c r="M344" s="152" t="e">
        <f>VLOOKUP($A344,Atashe!$B$275:$M$338,7,FALSE)-SUM($D344:L344)</f>
        <v>#REF!</v>
      </c>
      <c r="N344" s="152" t="e">
        <f>VLOOKUP($A344,Atashe!$B$275:$M$338,7,FALSE)-SUM($D344:M344)</f>
        <v>#REF!</v>
      </c>
      <c r="O344" s="152" t="e">
        <f>VLOOKUP($A344,Atashe!$B$275:$M$338,7,FALSE)-SUM($D344:N344)</f>
        <v>#REF!</v>
      </c>
      <c r="P344" s="150" t="e">
        <f>SUM(D344:O344)</f>
        <v>#REF!</v>
      </c>
      <c r="Q344" s="150" t="e">
        <f t="shared" si="138"/>
        <v>#REF!</v>
      </c>
    </row>
    <row r="345" spans="1:17" ht="18.75" x14ac:dyDescent="0.3">
      <c r="A345" s="138">
        <v>14140</v>
      </c>
      <c r="B345" s="22" t="s">
        <v>82</v>
      </c>
      <c r="C345" s="66">
        <f>SUMIF(Atashe!$B$278:$B$338,'Spenzimet mujore -Atashe'!A345,Atashe!$D$278:$D$338)</f>
        <v>0</v>
      </c>
      <c r="D345" s="152" t="e">
        <f>VLOOKUP($A345,Atashe!$B$275:$M$338,7,FALSE)</f>
        <v>#REF!</v>
      </c>
      <c r="E345" s="152" t="e">
        <f>VLOOKUP($A345,Atashe!$B$275:$M$338,7,FALSE)-SUM($D345:D345)</f>
        <v>#REF!</v>
      </c>
      <c r="F345" s="152" t="e">
        <f>VLOOKUP($A345,Atashe!$B$275:$M$338,7,FALSE)-SUM($D345:E345)</f>
        <v>#REF!</v>
      </c>
      <c r="G345" s="152" t="e">
        <f>VLOOKUP($A345,Atashe!$B$275:$M$338,7,FALSE)-SUM($D345:F345)</f>
        <v>#REF!</v>
      </c>
      <c r="H345" s="152" t="e">
        <f>VLOOKUP($A345,Atashe!$B$275:$M$338,7,FALSE)-SUM($D345:G345)</f>
        <v>#REF!</v>
      </c>
      <c r="I345" s="152" t="e">
        <f>VLOOKUP($A345,Atashe!$B$275:$M$338,7,FALSE)-SUM($D345:H345)</f>
        <v>#REF!</v>
      </c>
      <c r="J345" s="152" t="e">
        <f>VLOOKUP($A345,Atashe!$B$275:$M$338,7,FALSE)-SUM($D345:I345)</f>
        <v>#REF!</v>
      </c>
      <c r="K345" s="152" t="e">
        <f>VLOOKUP($A345,Atashe!$B$275:$M$338,7,FALSE)-SUM($D345:J345)</f>
        <v>#REF!</v>
      </c>
      <c r="L345" s="152" t="e">
        <f>VLOOKUP($A345,Atashe!$B$275:$M$338,7,FALSE)-SUM($D345:K345)</f>
        <v>#REF!</v>
      </c>
      <c r="M345" s="152" t="e">
        <f>VLOOKUP($A345,Atashe!$B$275:$M$338,7,FALSE)-SUM($D345:L345)</f>
        <v>#REF!</v>
      </c>
      <c r="N345" s="152" t="e">
        <f>VLOOKUP($A345,Atashe!$B$275:$M$338,7,FALSE)-SUM($D345:M345)</f>
        <v>#REF!</v>
      </c>
      <c r="O345" s="152" t="e">
        <f>VLOOKUP($A345,Atashe!$B$275:$M$338,7,FALSE)-SUM($D345:N345)</f>
        <v>#REF!</v>
      </c>
      <c r="P345" s="150" t="e">
        <f>SUM(D345:O345)</f>
        <v>#REF!</v>
      </c>
      <c r="Q345" s="150" t="e">
        <f t="shared" si="138"/>
        <v>#REF!</v>
      </c>
    </row>
    <row r="346" spans="1:17" s="195" customFormat="1" ht="18.75" x14ac:dyDescent="0.3">
      <c r="A346" s="196">
        <v>14150</v>
      </c>
      <c r="B346" s="22" t="s">
        <v>131</v>
      </c>
      <c r="C346" s="66">
        <f>SUMIF(Atashe!$B$278:$B$338,'Spenzimet mujore -Atashe'!A346,Atashe!$D$278:$D$338)</f>
        <v>0</v>
      </c>
      <c r="D346" s="152" t="e">
        <f>VLOOKUP($A346,Atashe!$B$275:$M$338,7,FALSE)</f>
        <v>#REF!</v>
      </c>
      <c r="E346" s="152" t="e">
        <f>VLOOKUP($A346,Atashe!$B$275:$M$338,7,FALSE)-SUM($D346:D346)</f>
        <v>#REF!</v>
      </c>
      <c r="F346" s="152" t="e">
        <f>VLOOKUP($A346,Atashe!$B$275:$M$338,7,FALSE)-SUM($D346:E346)</f>
        <v>#REF!</v>
      </c>
      <c r="G346" s="152" t="e">
        <f>VLOOKUP($A346,Atashe!$B$275:$M$338,7,FALSE)-SUM($D346:F346)</f>
        <v>#REF!</v>
      </c>
      <c r="H346" s="152" t="e">
        <f>VLOOKUP($A346,Atashe!$B$275:$M$338,7,FALSE)-SUM($D346:G346)</f>
        <v>#REF!</v>
      </c>
      <c r="I346" s="152" t="e">
        <f>VLOOKUP($A346,Atashe!$B$275:$M$338,7,FALSE)-SUM($D346:H346)</f>
        <v>#REF!</v>
      </c>
      <c r="J346" s="152" t="e">
        <f>VLOOKUP($A346,Atashe!$B$275:$M$338,7,FALSE)-SUM($D346:I346)</f>
        <v>#REF!</v>
      </c>
      <c r="K346" s="152" t="e">
        <f>VLOOKUP($A346,Atashe!$B$275:$M$338,7,FALSE)-SUM($D346:J346)</f>
        <v>#REF!</v>
      </c>
      <c r="L346" s="152" t="e">
        <f>VLOOKUP($A346,Atashe!$B$275:$M$338,7,FALSE)-SUM($D346:K346)</f>
        <v>#REF!</v>
      </c>
      <c r="M346" s="152" t="e">
        <f>VLOOKUP($A346,Atashe!$B$275:$M$338,7,FALSE)-SUM($D346:L346)</f>
        <v>#REF!</v>
      </c>
      <c r="N346" s="152" t="e">
        <f>VLOOKUP($A346,Atashe!$B$275:$M$338,7,FALSE)-SUM($D346:M346)</f>
        <v>#REF!</v>
      </c>
      <c r="O346" s="152" t="e">
        <f>VLOOKUP($A346,Atashe!$B$275:$M$338,7,FALSE)-SUM($D346:N346)</f>
        <v>#REF!</v>
      </c>
      <c r="P346" s="150" t="e">
        <f>SUM(D346:O346)</f>
        <v>#REF!</v>
      </c>
      <c r="Q346" s="150"/>
    </row>
    <row r="347" spans="1:17" s="207" customFormat="1" ht="18.75" x14ac:dyDescent="0.3">
      <c r="A347" s="189">
        <v>1420</v>
      </c>
      <c r="B347" s="190" t="s">
        <v>126</v>
      </c>
      <c r="C347" s="191">
        <f t="shared" ref="C347:P347" si="150">SUM(C348:C348)</f>
        <v>0</v>
      </c>
      <c r="D347" s="191" t="e">
        <f t="shared" si="150"/>
        <v>#REF!</v>
      </c>
      <c r="E347" s="191" t="e">
        <f t="shared" si="150"/>
        <v>#REF!</v>
      </c>
      <c r="F347" s="191" t="e">
        <f t="shared" si="150"/>
        <v>#REF!</v>
      </c>
      <c r="G347" s="191" t="e">
        <f t="shared" si="150"/>
        <v>#REF!</v>
      </c>
      <c r="H347" s="191" t="e">
        <f t="shared" si="150"/>
        <v>#REF!</v>
      </c>
      <c r="I347" s="191" t="e">
        <f t="shared" si="150"/>
        <v>#REF!</v>
      </c>
      <c r="J347" s="191" t="e">
        <f t="shared" si="150"/>
        <v>#REF!</v>
      </c>
      <c r="K347" s="191" t="e">
        <f t="shared" si="150"/>
        <v>#REF!</v>
      </c>
      <c r="L347" s="191" t="e">
        <f t="shared" si="150"/>
        <v>#REF!</v>
      </c>
      <c r="M347" s="191" t="e">
        <f t="shared" si="150"/>
        <v>#REF!</v>
      </c>
      <c r="N347" s="191" t="e">
        <f t="shared" si="150"/>
        <v>#REF!</v>
      </c>
      <c r="O347" s="191" t="e">
        <f t="shared" si="150"/>
        <v>#REF!</v>
      </c>
      <c r="P347" s="191" t="e">
        <f t="shared" si="150"/>
        <v>#REF!</v>
      </c>
      <c r="Q347" s="191" t="e">
        <f t="shared" si="138"/>
        <v>#REF!</v>
      </c>
    </row>
    <row r="348" spans="1:17" s="207" customFormat="1" ht="18.75" x14ac:dyDescent="0.3">
      <c r="A348" s="196">
        <v>14210</v>
      </c>
      <c r="B348" s="22" t="s">
        <v>17</v>
      </c>
      <c r="C348" s="204">
        <f>SUMIF(Atashe!$B$278:$B$338,'Spenzimet mujore -Atashe'!A348,Atashe!$D$278:$D$338)</f>
        <v>0</v>
      </c>
      <c r="D348" s="152" t="e">
        <f>VLOOKUP($A348,Atashe!$B$275:$M$338,7,FALSE)</f>
        <v>#REF!</v>
      </c>
      <c r="E348" s="152" t="e">
        <f>VLOOKUP($A348,Atashe!$B$275:$M$338,7,FALSE)-SUM($D348:D348)</f>
        <v>#REF!</v>
      </c>
      <c r="F348" s="152" t="e">
        <f>VLOOKUP($A348,Atashe!$B$275:$M$338,7,FALSE)-SUM($D348:E348)</f>
        <v>#REF!</v>
      </c>
      <c r="G348" s="152" t="e">
        <f>VLOOKUP($A348,Atashe!$B$275:$M$338,7,FALSE)-SUM($D348:F348)</f>
        <v>#REF!</v>
      </c>
      <c r="H348" s="152" t="e">
        <f>VLOOKUP($A348,Atashe!$B$275:$M$338,7,FALSE)-SUM($D348:G348)</f>
        <v>#REF!</v>
      </c>
      <c r="I348" s="152" t="e">
        <f>VLOOKUP($A348,Atashe!$B$275:$M$338,7,FALSE)-SUM($D348:H348)</f>
        <v>#REF!</v>
      </c>
      <c r="J348" s="152" t="e">
        <f>VLOOKUP($A348,Atashe!$B$275:$M$338,7,FALSE)-SUM($D348:I348)</f>
        <v>#REF!</v>
      </c>
      <c r="K348" s="152" t="e">
        <f>VLOOKUP($A348,Atashe!$B$275:$M$338,7,FALSE)-SUM($D348:J348)</f>
        <v>#REF!</v>
      </c>
      <c r="L348" s="152" t="e">
        <f>VLOOKUP($A348,Atashe!$B$275:$M$338,7,FALSE)-SUM($D348:K348)</f>
        <v>#REF!</v>
      </c>
      <c r="M348" s="152" t="e">
        <f>VLOOKUP($A348,Atashe!$B$275:$M$338,7,FALSE)-SUM($D348:L348)</f>
        <v>#REF!</v>
      </c>
      <c r="N348" s="152" t="e">
        <f>VLOOKUP($A348,Atashe!$B$275:$M$338,7,FALSE)-SUM($D348:M348)</f>
        <v>#REF!</v>
      </c>
      <c r="O348" s="152" t="e">
        <f>VLOOKUP($A348,Atashe!$B$275:$M$338,7,FALSE)-SUM($D348:N348)</f>
        <v>#REF!</v>
      </c>
      <c r="P348" s="150" t="e">
        <f>SUM(D348:O348)</f>
        <v>#REF!</v>
      </c>
      <c r="Q348" s="150"/>
    </row>
    <row r="349" spans="1:17" s="195" customFormat="1" ht="18.75" x14ac:dyDescent="0.3">
      <c r="A349" s="189">
        <v>1430</v>
      </c>
      <c r="B349" s="190" t="s">
        <v>132</v>
      </c>
      <c r="C349" s="191">
        <f t="shared" ref="C349:N349" si="151">SUM(C350:C351)</f>
        <v>0</v>
      </c>
      <c r="D349" s="191" t="e">
        <f t="shared" si="151"/>
        <v>#REF!</v>
      </c>
      <c r="E349" s="191" t="e">
        <f t="shared" si="151"/>
        <v>#REF!</v>
      </c>
      <c r="F349" s="191" t="e">
        <f t="shared" si="151"/>
        <v>#REF!</v>
      </c>
      <c r="G349" s="191" t="e">
        <f t="shared" si="151"/>
        <v>#REF!</v>
      </c>
      <c r="H349" s="191" t="e">
        <f t="shared" si="151"/>
        <v>#REF!</v>
      </c>
      <c r="I349" s="191" t="e">
        <f t="shared" si="151"/>
        <v>#REF!</v>
      </c>
      <c r="J349" s="191" t="e">
        <f t="shared" si="151"/>
        <v>#REF!</v>
      </c>
      <c r="K349" s="191" t="e">
        <f t="shared" si="151"/>
        <v>#REF!</v>
      </c>
      <c r="L349" s="191" t="e">
        <f t="shared" si="151"/>
        <v>#REF!</v>
      </c>
      <c r="M349" s="191" t="e">
        <f t="shared" si="151"/>
        <v>#REF!</v>
      </c>
      <c r="N349" s="191" t="e">
        <f t="shared" si="151"/>
        <v>#REF!</v>
      </c>
      <c r="O349" s="191" t="e">
        <f>SUM(O350:O351)</f>
        <v>#REF!</v>
      </c>
      <c r="P349" s="191" t="e">
        <f>SUM(P350:P351)</f>
        <v>#REF!</v>
      </c>
      <c r="Q349" s="191" t="e">
        <f t="shared" si="138"/>
        <v>#REF!</v>
      </c>
    </row>
    <row r="350" spans="1:17" s="195" customFormat="1" ht="18.75" x14ac:dyDescent="0.3">
      <c r="A350" s="196">
        <v>14310</v>
      </c>
      <c r="B350" s="22" t="s">
        <v>20</v>
      </c>
      <c r="C350" s="66">
        <f>SUMIF(Atashe!$B$278:$B$338,'Spenzimet mujore -Atashe'!A350,Atashe!$D$278:$D$338)</f>
        <v>0</v>
      </c>
      <c r="D350" s="152" t="e">
        <f>VLOOKUP($A350,Atashe!$B$275:$M$338,7,FALSE)</f>
        <v>#REF!</v>
      </c>
      <c r="E350" s="152" t="e">
        <f>VLOOKUP($A350,Atashe!$B$275:$M$338,7,FALSE)-SUM($D350:D350)</f>
        <v>#REF!</v>
      </c>
      <c r="F350" s="152" t="e">
        <f>VLOOKUP($A350,Atashe!$B$275:$M$338,7,FALSE)-SUM($D350:E350)</f>
        <v>#REF!</v>
      </c>
      <c r="G350" s="152" t="e">
        <f>VLOOKUP($A350,Atashe!$B$275:$M$338,7,FALSE)-SUM($D350:F350)</f>
        <v>#REF!</v>
      </c>
      <c r="H350" s="152" t="e">
        <f>VLOOKUP($A350,Atashe!$B$275:$M$338,7,FALSE)-SUM($D350:G350)</f>
        <v>#REF!</v>
      </c>
      <c r="I350" s="152" t="e">
        <f>VLOOKUP($A350,Atashe!$B$275:$M$338,7,FALSE)-SUM($D350:H350)</f>
        <v>#REF!</v>
      </c>
      <c r="J350" s="152" t="e">
        <f>VLOOKUP($A350,Atashe!$B$275:$M$338,7,FALSE)-SUM($D350:I350)</f>
        <v>#REF!</v>
      </c>
      <c r="K350" s="152" t="e">
        <f>VLOOKUP($A350,Atashe!$B$275:$M$338,7,FALSE)-SUM($D350:J350)</f>
        <v>#REF!</v>
      </c>
      <c r="L350" s="152" t="e">
        <f>VLOOKUP($A350,Atashe!$B$275:$M$338,7,FALSE)-SUM($D350:K350)</f>
        <v>#REF!</v>
      </c>
      <c r="M350" s="152" t="e">
        <f>VLOOKUP($A350,Atashe!$B$275:$M$338,7,FALSE)-SUM($D350:L350)</f>
        <v>#REF!</v>
      </c>
      <c r="N350" s="152" t="e">
        <f>VLOOKUP($A350,Atashe!$B$275:$M$338,7,FALSE)-SUM($D350:M350)</f>
        <v>#REF!</v>
      </c>
      <c r="O350" s="152" t="e">
        <f>VLOOKUP($A350,Atashe!$B$275:$M$338,7,FALSE)-SUM($D350:N350)</f>
        <v>#REF!</v>
      </c>
      <c r="P350" s="150" t="e">
        <f>SUM(D350:O350)</f>
        <v>#REF!</v>
      </c>
      <c r="Q350" s="150"/>
    </row>
    <row r="351" spans="1:17" s="195" customFormat="1" ht="18.75" x14ac:dyDescent="0.3">
      <c r="A351" s="196">
        <v>14320</v>
      </c>
      <c r="B351" s="22" t="s">
        <v>133</v>
      </c>
      <c r="C351" s="66">
        <f>SUMIF(Atashe!$B$278:$B$338,'Spenzimet mujore -Atashe'!A351,Atashe!$D$278:$D$338)</f>
        <v>0</v>
      </c>
      <c r="D351" s="152" t="e">
        <f>VLOOKUP($A351,Atashe!$B$275:$M$338,7,FALSE)</f>
        <v>#REF!</v>
      </c>
      <c r="E351" s="152" t="e">
        <f>VLOOKUP($A351,Atashe!$B$275:$M$338,7,FALSE)-SUM($D351:D351)</f>
        <v>#REF!</v>
      </c>
      <c r="F351" s="152" t="e">
        <f>VLOOKUP($A351,Atashe!$B$275:$M$338,7,FALSE)-SUM($D351:E351)</f>
        <v>#REF!</v>
      </c>
      <c r="G351" s="152" t="e">
        <f>VLOOKUP($A351,Atashe!$B$275:$M$338,7,FALSE)-SUM($D351:F351)</f>
        <v>#REF!</v>
      </c>
      <c r="H351" s="152" t="e">
        <f>VLOOKUP($A351,Atashe!$B$275:$M$338,7,FALSE)-SUM($D351:G351)</f>
        <v>#REF!</v>
      </c>
      <c r="I351" s="152" t="e">
        <f>VLOOKUP($A351,Atashe!$B$275:$M$338,7,FALSE)-SUM($D351:H351)</f>
        <v>#REF!</v>
      </c>
      <c r="J351" s="152" t="e">
        <f>VLOOKUP($A351,Atashe!$B$275:$M$338,7,FALSE)-SUM($D351:I351)</f>
        <v>#REF!</v>
      </c>
      <c r="K351" s="152" t="e">
        <f>VLOOKUP($A351,Atashe!$B$275:$M$338,7,FALSE)-SUM($D351:J351)</f>
        <v>#REF!</v>
      </c>
      <c r="L351" s="152" t="e">
        <f>VLOOKUP($A351,Atashe!$B$275:$M$338,7,FALSE)-SUM($D351:K351)</f>
        <v>#REF!</v>
      </c>
      <c r="M351" s="152" t="e">
        <f>VLOOKUP($A351,Atashe!$B$275:$M$338,7,FALSE)-SUM($D351:L351)</f>
        <v>#REF!</v>
      </c>
      <c r="N351" s="152" t="e">
        <f>VLOOKUP($A351,Atashe!$B$275:$M$338,7,FALSE)-SUM($D351:M351)</f>
        <v>#REF!</v>
      </c>
      <c r="O351" s="152" t="e">
        <f>VLOOKUP($A351,Atashe!$B$275:$M$338,7,FALSE)-SUM($D351:N351)</f>
        <v>#REF!</v>
      </c>
      <c r="P351" s="150" t="e">
        <f>SUM(D351:O351)</f>
        <v>#REF!</v>
      </c>
      <c r="Q351" s="150"/>
    </row>
    <row r="352" spans="1:17" ht="18.75" x14ac:dyDescent="0.3">
      <c r="A352" s="136">
        <v>1320</v>
      </c>
      <c r="B352" s="39" t="s">
        <v>10</v>
      </c>
      <c r="C352" s="203">
        <f t="shared" ref="C352:N352" si="152">SUM(C353:C355)</f>
        <v>0</v>
      </c>
      <c r="D352" s="203" t="e">
        <f t="shared" si="152"/>
        <v>#REF!</v>
      </c>
      <c r="E352" s="203" t="e">
        <f t="shared" si="152"/>
        <v>#REF!</v>
      </c>
      <c r="F352" s="203" t="e">
        <f t="shared" si="152"/>
        <v>#REF!</v>
      </c>
      <c r="G352" s="203" t="e">
        <f t="shared" si="152"/>
        <v>#REF!</v>
      </c>
      <c r="H352" s="203" t="e">
        <f t="shared" si="152"/>
        <v>#REF!</v>
      </c>
      <c r="I352" s="203" t="e">
        <f t="shared" si="152"/>
        <v>#REF!</v>
      </c>
      <c r="J352" s="203" t="e">
        <f t="shared" si="152"/>
        <v>#REF!</v>
      </c>
      <c r="K352" s="203" t="e">
        <f t="shared" si="152"/>
        <v>#REF!</v>
      </c>
      <c r="L352" s="203" t="e">
        <f t="shared" si="152"/>
        <v>#REF!</v>
      </c>
      <c r="M352" s="203" t="e">
        <f t="shared" si="152"/>
        <v>#REF!</v>
      </c>
      <c r="N352" s="203" t="e">
        <f t="shared" si="152"/>
        <v>#REF!</v>
      </c>
      <c r="O352" s="55" t="e">
        <f>SUM(O353:O355)</f>
        <v>#REF!</v>
      </c>
      <c r="P352" s="55" t="e">
        <f>SUM(P353:P355)</f>
        <v>#REF!</v>
      </c>
      <c r="Q352" s="55" t="e">
        <f t="shared" si="138"/>
        <v>#REF!</v>
      </c>
    </row>
    <row r="353" spans="1:17" ht="18.75" x14ac:dyDescent="0.3">
      <c r="A353" s="139">
        <v>13210</v>
      </c>
      <c r="B353" s="26" t="s">
        <v>11</v>
      </c>
      <c r="C353" s="204">
        <f>SUMIF(Atashe!$B$278:$B$338,'Spenzimet mujore -Atashe'!A353,Atashe!$D$278:$D$338)</f>
        <v>0</v>
      </c>
      <c r="D353" s="152" t="e">
        <f>VLOOKUP($A353,Atashe!$B$275:$M$338,7,FALSE)</f>
        <v>#REF!</v>
      </c>
      <c r="E353" s="152" t="e">
        <f>VLOOKUP($A353,Atashe!$B$275:$M$338,7,FALSE)-SUM($D353:D353)</f>
        <v>#REF!</v>
      </c>
      <c r="F353" s="152" t="e">
        <f>VLOOKUP($A353,Atashe!$B$275:$M$338,7,FALSE)-SUM($D353:E353)</f>
        <v>#REF!</v>
      </c>
      <c r="G353" s="152" t="e">
        <f>VLOOKUP($A353,Atashe!$B$275:$M$338,7,FALSE)-SUM($D353:F353)</f>
        <v>#REF!</v>
      </c>
      <c r="H353" s="152" t="e">
        <f>VLOOKUP($A353,Atashe!$B$275:$M$338,7,FALSE)-SUM($D353:G353)</f>
        <v>#REF!</v>
      </c>
      <c r="I353" s="152" t="e">
        <f>VLOOKUP($A353,Atashe!$B$275:$M$338,7,FALSE)-SUM($D353:H353)</f>
        <v>#REF!</v>
      </c>
      <c r="J353" s="152" t="e">
        <f>VLOOKUP($A353,Atashe!$B$275:$M$338,7,FALSE)-SUM($D353:I353)</f>
        <v>#REF!</v>
      </c>
      <c r="K353" s="152" t="e">
        <f>VLOOKUP($A353,Atashe!$B$275:$M$338,7,FALSE)-SUM($D353:J353)</f>
        <v>#REF!</v>
      </c>
      <c r="L353" s="152" t="e">
        <f>VLOOKUP($A353,Atashe!$B$275:$M$338,7,FALSE)-SUM($D353:K353)</f>
        <v>#REF!</v>
      </c>
      <c r="M353" s="152" t="e">
        <f>VLOOKUP($A353,Atashe!$B$275:$M$338,7,FALSE)-SUM($D353:L353)</f>
        <v>#REF!</v>
      </c>
      <c r="N353" s="152" t="e">
        <f>VLOOKUP($A353,Atashe!$B$275:$M$338,7,FALSE)-SUM($D353:M353)</f>
        <v>#REF!</v>
      </c>
      <c r="O353" s="152" t="e">
        <f>VLOOKUP($A353,Atashe!$B$275:$M$338,7,FALSE)-SUM($D353:N353)</f>
        <v>#REF!</v>
      </c>
      <c r="P353" s="150" t="e">
        <f>SUM(D353:O353)</f>
        <v>#REF!</v>
      </c>
      <c r="Q353" s="150" t="e">
        <f t="shared" si="138"/>
        <v>#REF!</v>
      </c>
    </row>
    <row r="354" spans="1:17" ht="18.75" x14ac:dyDescent="0.3">
      <c r="A354" s="139">
        <v>13220</v>
      </c>
      <c r="B354" s="26" t="s">
        <v>12</v>
      </c>
      <c r="C354" s="204">
        <f>SUMIF(Atashe!$B$278:$B$338,'Spenzimet mujore -Atashe'!A354,Atashe!$D$278:$D$338)</f>
        <v>0</v>
      </c>
      <c r="D354" s="152" t="e">
        <f>VLOOKUP($A354,Atashe!$B$275:$M$338,7,FALSE)</f>
        <v>#REF!</v>
      </c>
      <c r="E354" s="152" t="e">
        <f>VLOOKUP($A354,Atashe!$B$275:$M$338,7,FALSE)-SUM($D354:D354)</f>
        <v>#REF!</v>
      </c>
      <c r="F354" s="152" t="e">
        <f>VLOOKUP($A354,Atashe!$B$275:$M$338,7,FALSE)-SUM($D354:E354)</f>
        <v>#REF!</v>
      </c>
      <c r="G354" s="152" t="e">
        <f>VLOOKUP($A354,Atashe!$B$275:$M$338,7,FALSE)-SUM($D354:F354)</f>
        <v>#REF!</v>
      </c>
      <c r="H354" s="152" t="e">
        <f>VLOOKUP($A354,Atashe!$B$275:$M$338,7,FALSE)-SUM($D354:G354)</f>
        <v>#REF!</v>
      </c>
      <c r="I354" s="152" t="e">
        <f>VLOOKUP($A354,Atashe!$B$275:$M$338,7,FALSE)-SUM($D354:H354)</f>
        <v>#REF!</v>
      </c>
      <c r="J354" s="152" t="e">
        <f>VLOOKUP($A354,Atashe!$B$275:$M$338,7,FALSE)-SUM($D354:I354)</f>
        <v>#REF!</v>
      </c>
      <c r="K354" s="152" t="e">
        <f>VLOOKUP($A354,Atashe!$B$275:$M$338,7,FALSE)-SUM($D354:J354)</f>
        <v>#REF!</v>
      </c>
      <c r="L354" s="152" t="e">
        <f>VLOOKUP($A354,Atashe!$B$275:$M$338,7,FALSE)-SUM($D354:K354)</f>
        <v>#REF!</v>
      </c>
      <c r="M354" s="152" t="e">
        <f>VLOOKUP($A354,Atashe!$B$275:$M$338,7,FALSE)-SUM($D354:L354)</f>
        <v>#REF!</v>
      </c>
      <c r="N354" s="152" t="e">
        <f>VLOOKUP($A354,Atashe!$B$275:$M$338,7,FALSE)-SUM($D354:M354)</f>
        <v>#REF!</v>
      </c>
      <c r="O354" s="152" t="e">
        <f>VLOOKUP($A354,Atashe!$B$275:$M$338,7,FALSE)-SUM($D354:N354)</f>
        <v>#REF!</v>
      </c>
      <c r="P354" s="150" t="e">
        <f>SUM(D354:O354)</f>
        <v>#REF!</v>
      </c>
      <c r="Q354" s="150" t="e">
        <f t="shared" si="138"/>
        <v>#REF!</v>
      </c>
    </row>
    <row r="355" spans="1:17" ht="18.75" x14ac:dyDescent="0.3">
      <c r="A355" s="139">
        <v>13230</v>
      </c>
      <c r="B355" s="26" t="s">
        <v>13</v>
      </c>
      <c r="C355" s="204">
        <f>SUMIF(Atashe!$B$278:$B$338,'Spenzimet mujore -Atashe'!A355,Atashe!$D$278:$D$338)</f>
        <v>0</v>
      </c>
      <c r="D355" s="152" t="e">
        <f>VLOOKUP($A355,Atashe!$B$275:$M$338,7,FALSE)</f>
        <v>#REF!</v>
      </c>
      <c r="E355" s="152" t="e">
        <f>VLOOKUP($A355,Atashe!$B$275:$M$338,7,FALSE)-SUM($D355:D355)</f>
        <v>#REF!</v>
      </c>
      <c r="F355" s="152" t="e">
        <f>VLOOKUP($A355,Atashe!$B$275:$M$338,7,FALSE)-SUM($D355:E355)</f>
        <v>#REF!</v>
      </c>
      <c r="G355" s="152" t="e">
        <f>VLOOKUP($A355,Atashe!$B$275:$M$338,7,FALSE)-SUM($D355:F355)</f>
        <v>#REF!</v>
      </c>
      <c r="H355" s="152" t="e">
        <f>VLOOKUP($A355,Atashe!$B$275:$M$338,7,FALSE)-SUM($D355:G355)</f>
        <v>#REF!</v>
      </c>
      <c r="I355" s="152" t="e">
        <f>VLOOKUP($A355,Atashe!$B$275:$M$338,7,FALSE)-SUM($D355:H355)</f>
        <v>#REF!</v>
      </c>
      <c r="J355" s="152" t="e">
        <f>VLOOKUP($A355,Atashe!$B$275:$M$338,7,FALSE)-SUM($D355:I355)</f>
        <v>#REF!</v>
      </c>
      <c r="K355" s="152" t="e">
        <f>VLOOKUP($A355,Atashe!$B$275:$M$338,7,FALSE)-SUM($D355:J355)</f>
        <v>#REF!</v>
      </c>
      <c r="L355" s="152" t="e">
        <f>VLOOKUP($A355,Atashe!$B$275:$M$338,7,FALSE)-SUM($D355:K355)</f>
        <v>#REF!</v>
      </c>
      <c r="M355" s="152" t="e">
        <f>VLOOKUP($A355,Atashe!$B$275:$M$338,7,FALSE)-SUM($D355:L355)</f>
        <v>#REF!</v>
      </c>
      <c r="N355" s="152" t="e">
        <f>VLOOKUP($A355,Atashe!$B$275:$M$338,7,FALSE)-SUM($D355:M355)</f>
        <v>#REF!</v>
      </c>
      <c r="O355" s="152" t="e">
        <f>VLOOKUP($A355,Atashe!$B$275:$M$338,7,FALSE)-SUM($D355:N355)</f>
        <v>#REF!</v>
      </c>
      <c r="P355" s="150" t="e">
        <f>SUM(D355:O355)</f>
        <v>#REF!</v>
      </c>
      <c r="Q355" s="150" t="e">
        <f>IF(P355&gt;0,P355/C355*100," ")</f>
        <v>#REF!</v>
      </c>
    </row>
    <row r="356" spans="1:17" ht="15.75" thickBot="1" x14ac:dyDescent="0.3">
      <c r="A356" s="163"/>
      <c r="B356" s="164" t="s">
        <v>31</v>
      </c>
      <c r="C356" s="165">
        <f t="shared" ref="C356:N356" si="153">C352+C297+C290</f>
        <v>0</v>
      </c>
      <c r="D356" s="165" t="e">
        <f t="shared" si="153"/>
        <v>#REF!</v>
      </c>
      <c r="E356" s="165" t="e">
        <f t="shared" si="153"/>
        <v>#REF!</v>
      </c>
      <c r="F356" s="165" t="e">
        <f t="shared" si="153"/>
        <v>#REF!</v>
      </c>
      <c r="G356" s="165" t="e">
        <f t="shared" si="153"/>
        <v>#REF!</v>
      </c>
      <c r="H356" s="165" t="e">
        <f t="shared" si="153"/>
        <v>#REF!</v>
      </c>
      <c r="I356" s="165" t="e">
        <f t="shared" si="153"/>
        <v>#REF!</v>
      </c>
      <c r="J356" s="165" t="e">
        <f t="shared" si="153"/>
        <v>#REF!</v>
      </c>
      <c r="K356" s="165" t="e">
        <f t="shared" si="153"/>
        <v>#REF!</v>
      </c>
      <c r="L356" s="165" t="e">
        <f t="shared" si="153"/>
        <v>#REF!</v>
      </c>
      <c r="M356" s="165" t="e">
        <f t="shared" si="153"/>
        <v>#REF!</v>
      </c>
      <c r="N356" s="165" t="e">
        <f t="shared" si="153"/>
        <v>#REF!</v>
      </c>
      <c r="O356" s="165" t="e">
        <f>O352+O297+O290</f>
        <v>#REF!</v>
      </c>
      <c r="P356" s="165" t="e">
        <f>P352+P297+P290</f>
        <v>#REF!</v>
      </c>
      <c r="Q356" s="166" t="e">
        <f>IF(P356&gt;0,P356/C356*100," ")</f>
        <v>#REF!</v>
      </c>
    </row>
    <row r="358" spans="1:17" ht="13.5" thickBot="1" x14ac:dyDescent="0.25"/>
    <row r="359" spans="1:17" ht="24" thickBot="1" x14ac:dyDescent="0.4">
      <c r="A359" s="281" t="s">
        <v>89</v>
      </c>
      <c r="B359" s="282"/>
      <c r="C359" s="282"/>
      <c r="D359" s="282"/>
      <c r="E359" s="282"/>
      <c r="F359" s="282"/>
      <c r="G359" s="282"/>
      <c r="H359" s="282"/>
      <c r="I359" s="282"/>
      <c r="J359" s="282"/>
      <c r="K359" s="282"/>
      <c r="L359" s="282"/>
      <c r="M359" s="282"/>
      <c r="N359" s="282"/>
      <c r="O359" s="282"/>
      <c r="P359" s="282"/>
      <c r="Q359" s="283"/>
    </row>
    <row r="360" spans="1:17" ht="47.25" x14ac:dyDescent="0.2">
      <c r="A360" s="153" t="s">
        <v>21</v>
      </c>
      <c r="B360" s="154" t="s">
        <v>22</v>
      </c>
      <c r="C360" s="155" t="s">
        <v>188</v>
      </c>
      <c r="D360" s="156" t="s">
        <v>42</v>
      </c>
      <c r="E360" s="156" t="s">
        <v>43</v>
      </c>
      <c r="F360" s="156" t="s">
        <v>44</v>
      </c>
      <c r="G360" s="156" t="s">
        <v>45</v>
      </c>
      <c r="H360" s="156" t="s">
        <v>46</v>
      </c>
      <c r="I360" s="156" t="s">
        <v>47</v>
      </c>
      <c r="J360" s="156" t="s">
        <v>48</v>
      </c>
      <c r="K360" s="156" t="s">
        <v>49</v>
      </c>
      <c r="L360" s="156" t="s">
        <v>50</v>
      </c>
      <c r="M360" s="156" t="s">
        <v>51</v>
      </c>
      <c r="N360" s="156" t="s">
        <v>52</v>
      </c>
      <c r="O360" s="156" t="s">
        <v>53</v>
      </c>
      <c r="P360" s="157" t="s">
        <v>54</v>
      </c>
      <c r="Q360" s="158" t="s">
        <v>81</v>
      </c>
    </row>
    <row r="361" spans="1:17" ht="15.75" x14ac:dyDescent="0.25">
      <c r="A361" s="159">
        <v>11</v>
      </c>
      <c r="B361" s="146" t="s">
        <v>23</v>
      </c>
      <c r="C361" s="147">
        <f t="shared" ref="C361:N361" si="154">SUM(C362:C367)</f>
        <v>0</v>
      </c>
      <c r="D361" s="147">
        <f t="shared" si="154"/>
        <v>0</v>
      </c>
      <c r="E361" s="147">
        <f t="shared" si="154"/>
        <v>0</v>
      </c>
      <c r="F361" s="147">
        <f t="shared" si="154"/>
        <v>0</v>
      </c>
      <c r="G361" s="147">
        <f t="shared" si="154"/>
        <v>0</v>
      </c>
      <c r="H361" s="147">
        <f t="shared" si="154"/>
        <v>0</v>
      </c>
      <c r="I361" s="147">
        <f t="shared" si="154"/>
        <v>0</v>
      </c>
      <c r="J361" s="147">
        <f t="shared" si="154"/>
        <v>0</v>
      </c>
      <c r="K361" s="147">
        <f t="shared" si="154"/>
        <v>0</v>
      </c>
      <c r="L361" s="147">
        <f t="shared" si="154"/>
        <v>0</v>
      </c>
      <c r="M361" s="147">
        <f t="shared" si="154"/>
        <v>0</v>
      </c>
      <c r="N361" s="147">
        <f t="shared" si="154"/>
        <v>0</v>
      </c>
      <c r="O361" s="147">
        <f>SUM(O362:O367)</f>
        <v>0</v>
      </c>
      <c r="P361" s="147">
        <f>SUM(P362:P367)</f>
        <v>0</v>
      </c>
      <c r="Q361" s="160" t="e">
        <f>P361/C361*100</f>
        <v>#DIV/0!</v>
      </c>
    </row>
    <row r="362" spans="1:17" ht="15" x14ac:dyDescent="0.2">
      <c r="A362" s="161">
        <v>12121</v>
      </c>
      <c r="B362" s="148" t="s">
        <v>24</v>
      </c>
      <c r="C362" s="50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50">
        <f>SUM(D362:O362)</f>
        <v>0</v>
      </c>
      <c r="Q362" s="162"/>
    </row>
    <row r="363" spans="1:17" ht="15" x14ac:dyDescent="0.2">
      <c r="A363" s="161">
        <v>11120</v>
      </c>
      <c r="B363" s="148" t="s">
        <v>25</v>
      </c>
      <c r="C363" s="50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50">
        <f>SUM(D363:O363)</f>
        <v>0</v>
      </c>
      <c r="Q363" s="162"/>
    </row>
    <row r="364" spans="1:17" ht="15" x14ac:dyDescent="0.2">
      <c r="A364" s="161">
        <v>11130</v>
      </c>
      <c r="B364" s="148" t="s">
        <v>26</v>
      </c>
      <c r="C364" s="50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50">
        <f>SUM(D364:O364)</f>
        <v>0</v>
      </c>
      <c r="Q364" s="162"/>
    </row>
    <row r="365" spans="1:17" ht="15" x14ac:dyDescent="0.2">
      <c r="A365" s="161">
        <v>11140</v>
      </c>
      <c r="B365" s="148" t="s">
        <v>27</v>
      </c>
      <c r="C365" s="50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50">
        <f>SUM(D365:O365)</f>
        <v>0</v>
      </c>
      <c r="Q365" s="162"/>
    </row>
    <row r="366" spans="1:17" ht="15" x14ac:dyDescent="0.2">
      <c r="A366" s="161">
        <v>11125</v>
      </c>
      <c r="B366" s="148" t="s">
        <v>63</v>
      </c>
      <c r="C366" s="50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50"/>
      <c r="Q366" s="162"/>
    </row>
    <row r="367" spans="1:17" ht="15" x14ac:dyDescent="0.2">
      <c r="A367" s="161">
        <v>11126</v>
      </c>
      <c r="B367" s="148" t="s">
        <v>41</v>
      </c>
      <c r="C367" s="50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50">
        <f>SUM(D367:O367)</f>
        <v>0</v>
      </c>
      <c r="Q367" s="162"/>
    </row>
    <row r="368" spans="1:17" ht="18.75" x14ac:dyDescent="0.3">
      <c r="A368" s="136" t="s">
        <v>5</v>
      </c>
      <c r="B368" s="39" t="s">
        <v>66</v>
      </c>
      <c r="C368" s="203">
        <f t="shared" ref="C368:N368" si="155">C369+C374+C378+C385+C391+C397+C400+C402+C404+C409+C414+C420+C418</f>
        <v>0</v>
      </c>
      <c r="D368" s="203" t="e">
        <f t="shared" si="155"/>
        <v>#REF!</v>
      </c>
      <c r="E368" s="203" t="e">
        <f t="shared" si="155"/>
        <v>#REF!</v>
      </c>
      <c r="F368" s="203" t="e">
        <f t="shared" si="155"/>
        <v>#REF!</v>
      </c>
      <c r="G368" s="203" t="e">
        <f t="shared" si="155"/>
        <v>#REF!</v>
      </c>
      <c r="H368" s="203" t="e">
        <f t="shared" si="155"/>
        <v>#REF!</v>
      </c>
      <c r="I368" s="203" t="e">
        <f t="shared" si="155"/>
        <v>#REF!</v>
      </c>
      <c r="J368" s="203" t="e">
        <f t="shared" si="155"/>
        <v>#REF!</v>
      </c>
      <c r="K368" s="203" t="e">
        <f t="shared" si="155"/>
        <v>#REF!</v>
      </c>
      <c r="L368" s="203" t="e">
        <f t="shared" si="155"/>
        <v>#REF!</v>
      </c>
      <c r="M368" s="203" t="e">
        <f t="shared" si="155"/>
        <v>#REF!</v>
      </c>
      <c r="N368" s="203" t="e">
        <f t="shared" si="155"/>
        <v>#REF!</v>
      </c>
      <c r="O368" s="203" t="e">
        <f>O369+O374+O378+O385+O391+O397+O400+O402+O404+O409+O414+O420+O418</f>
        <v>#REF!</v>
      </c>
      <c r="P368" s="203" t="e">
        <f>P369+P374+P378+P385+P391+P397+P400+P402+P404+P409+P414+P420+P418</f>
        <v>#REF!</v>
      </c>
      <c r="Q368" s="203" t="e">
        <f>IF(P368&gt;0,P368/C368*100," ")</f>
        <v>#REF!</v>
      </c>
    </row>
    <row r="369" spans="1:17" s="188" customFormat="1" ht="18.75" x14ac:dyDescent="0.3">
      <c r="A369" s="189">
        <v>1310</v>
      </c>
      <c r="B369" s="190" t="s">
        <v>117</v>
      </c>
      <c r="C369" s="191">
        <f t="shared" ref="C369:N369" si="156">SUM(C370:C373)</f>
        <v>0</v>
      </c>
      <c r="D369" s="191" t="e">
        <f t="shared" si="156"/>
        <v>#REF!</v>
      </c>
      <c r="E369" s="191" t="e">
        <f t="shared" si="156"/>
        <v>#REF!</v>
      </c>
      <c r="F369" s="191" t="e">
        <f t="shared" si="156"/>
        <v>#REF!</v>
      </c>
      <c r="G369" s="191" t="e">
        <f t="shared" si="156"/>
        <v>#REF!</v>
      </c>
      <c r="H369" s="191" t="e">
        <f t="shared" si="156"/>
        <v>#REF!</v>
      </c>
      <c r="I369" s="191" t="e">
        <f t="shared" si="156"/>
        <v>#REF!</v>
      </c>
      <c r="J369" s="191" t="e">
        <f t="shared" si="156"/>
        <v>#REF!</v>
      </c>
      <c r="K369" s="191" t="e">
        <f t="shared" si="156"/>
        <v>#REF!</v>
      </c>
      <c r="L369" s="191" t="e">
        <f t="shared" si="156"/>
        <v>#REF!</v>
      </c>
      <c r="M369" s="191" t="e">
        <f t="shared" si="156"/>
        <v>#REF!</v>
      </c>
      <c r="N369" s="191" t="e">
        <f t="shared" si="156"/>
        <v>#REF!</v>
      </c>
      <c r="O369" s="191" t="e">
        <f>SUM(O370:O373)</f>
        <v>#REF!</v>
      </c>
      <c r="P369" s="191" t="e">
        <f>SUM(P370:P373)</f>
        <v>#REF!</v>
      </c>
      <c r="Q369" s="191" t="e">
        <f t="shared" ref="Q369:Q410" si="157">IF(P369&gt;0,P369/C369*100," ")</f>
        <v>#REF!</v>
      </c>
    </row>
    <row r="370" spans="1:17" ht="18.75" x14ac:dyDescent="0.3">
      <c r="A370" s="21">
        <v>13130</v>
      </c>
      <c r="B370" s="194" t="s">
        <v>15</v>
      </c>
      <c r="C370" s="66">
        <f>SUMIF(Atashe!$B$346:$B$406,'Spenzimet mujore -Atashe'!A370,Atashe!$D$346:$D$406)</f>
        <v>0</v>
      </c>
      <c r="D370" s="152" t="e">
        <f>VLOOKUP($A370,Atashe!$B$343:$M$406,7,FALSE)</f>
        <v>#REF!</v>
      </c>
      <c r="E370" s="152" t="e">
        <f>VLOOKUP($A370,Atashe!$B$343:$M$406,7,FALSE)-SUM($D370:D370)</f>
        <v>#REF!</v>
      </c>
      <c r="F370" s="152" t="e">
        <f>VLOOKUP($A370,Atashe!$B$343:$M$406,7,FALSE)-SUM($D370:E370)</f>
        <v>#REF!</v>
      </c>
      <c r="G370" s="152" t="e">
        <f>VLOOKUP($A370,Atashe!$B$343:$M$406,7,FALSE)-SUM($D370:F370)</f>
        <v>#REF!</v>
      </c>
      <c r="H370" s="152" t="e">
        <f>VLOOKUP($A370,Atashe!$B$343:$M$406,7,FALSE)-SUM($D370:G370)</f>
        <v>#REF!</v>
      </c>
      <c r="I370" s="152" t="e">
        <f>VLOOKUP($A370,Atashe!$B$343:$M$406,7,FALSE)-SUM($D370:H370)</f>
        <v>#REF!</v>
      </c>
      <c r="J370" s="152" t="e">
        <f>VLOOKUP($A370,Atashe!$B$343:$M$406,7,FALSE)-SUM($D370:I370)</f>
        <v>#REF!</v>
      </c>
      <c r="K370" s="152" t="e">
        <f>VLOOKUP($A370,Atashe!$B$343:$M$406,7,FALSE)-SUM($D370:J370)</f>
        <v>#REF!</v>
      </c>
      <c r="L370" s="152" t="e">
        <f>VLOOKUP($A370,Atashe!$B$343:$M$406,7,FALSE)-SUM($D370:K370)</f>
        <v>#REF!</v>
      </c>
      <c r="M370" s="152" t="e">
        <f>VLOOKUP($A370,Atashe!$B$343:$M$406,7,FALSE)-SUM($D370:L370)</f>
        <v>#REF!</v>
      </c>
      <c r="N370" s="152" t="e">
        <f>VLOOKUP($A370,Atashe!$B$343:$M$406,7,FALSE)-SUM($D370:M370)</f>
        <v>#REF!</v>
      </c>
      <c r="O370" s="152" t="e">
        <f>VLOOKUP($A370,Atashe!$B$343:$M$406,7,FALSE)-SUM($D370:N370)</f>
        <v>#REF!</v>
      </c>
      <c r="P370" s="150" t="e">
        <f>SUM(D370:O370)</f>
        <v>#REF!</v>
      </c>
      <c r="Q370" s="150" t="e">
        <f t="shared" si="157"/>
        <v>#REF!</v>
      </c>
    </row>
    <row r="371" spans="1:17" s="211" customFormat="1" ht="18.75" x14ac:dyDescent="0.3">
      <c r="A371" s="15">
        <v>13140</v>
      </c>
      <c r="B371" s="35" t="s">
        <v>4</v>
      </c>
      <c r="C371" s="204">
        <f>SUMIF(Atashe!$B$346:$B$406,'Spenzimet mujore -Atashe'!A371,Atashe!$D$346:$D$406)</f>
        <v>0</v>
      </c>
      <c r="D371" s="152" t="e">
        <f>VLOOKUP($A371,Atashe!$B$343:$M$406,7,FALSE)</f>
        <v>#REF!</v>
      </c>
      <c r="E371" s="152" t="e">
        <f>VLOOKUP($A371,Atashe!$B$343:$M$406,7,FALSE)-SUM($D371:D371)</f>
        <v>#REF!</v>
      </c>
      <c r="F371" s="152" t="e">
        <f>VLOOKUP($A371,Atashe!$B$343:$M$406,7,FALSE)-SUM($D371:E371)</f>
        <v>#REF!</v>
      </c>
      <c r="G371" s="152" t="e">
        <f>VLOOKUP($A371,Atashe!$B$343:$M$406,7,FALSE)-SUM($D371:F371)</f>
        <v>#REF!</v>
      </c>
      <c r="H371" s="152" t="e">
        <f>VLOOKUP($A371,Atashe!$B$343:$M$406,7,FALSE)-SUM($D371:G371)</f>
        <v>#REF!</v>
      </c>
      <c r="I371" s="152" t="e">
        <f>VLOOKUP($A371,Atashe!$B$343:$M$406,7,FALSE)-SUM($D371:H371)</f>
        <v>#REF!</v>
      </c>
      <c r="J371" s="152" t="e">
        <f>VLOOKUP($A371,Atashe!$B$343:$M$406,7,FALSE)-SUM($D371:I371)</f>
        <v>#REF!</v>
      </c>
      <c r="K371" s="152" t="e">
        <f>VLOOKUP($A371,Atashe!$B$343:$M$406,7,FALSE)-SUM($D371:J371)</f>
        <v>#REF!</v>
      </c>
      <c r="L371" s="152" t="e">
        <f>VLOOKUP($A371,Atashe!$B$343:$M$406,7,FALSE)-SUM($D371:K371)</f>
        <v>#REF!</v>
      </c>
      <c r="M371" s="152" t="e">
        <f>VLOOKUP($A371,Atashe!$B$343:$M$406,7,FALSE)-SUM($D371:L371)</f>
        <v>#REF!</v>
      </c>
      <c r="N371" s="152" t="e">
        <f>VLOOKUP($A371,Atashe!$B$343:$M$406,7,FALSE)-SUM($D371:M371)</f>
        <v>#REF!</v>
      </c>
      <c r="O371" s="152" t="e">
        <f>VLOOKUP($A371,Atashe!$B$343:$M$406,7,FALSE)-SUM($D371:N371)</f>
        <v>#REF!</v>
      </c>
      <c r="P371" s="150" t="e">
        <f>SUM(D371:O371)</f>
        <v>#REF!</v>
      </c>
      <c r="Q371" s="150" t="e">
        <f>IF(P371&gt;0,P371/C371*100," ")</f>
        <v>#REF!</v>
      </c>
    </row>
    <row r="372" spans="1:17" s="206" customFormat="1" ht="18.75" x14ac:dyDescent="0.3">
      <c r="A372" s="15">
        <v>13142</v>
      </c>
      <c r="B372" s="35" t="s">
        <v>33</v>
      </c>
      <c r="C372" s="204">
        <f>SUMIF(Atashe!$B$346:$B$406,'Spenzimet mujore -Atashe'!A372,Atashe!$D$346:$D$406)</f>
        <v>0</v>
      </c>
      <c r="D372" s="152" t="e">
        <f>VLOOKUP($A372,Atashe!$B$343:$M$406,7,FALSE)</f>
        <v>#REF!</v>
      </c>
      <c r="E372" s="152" t="e">
        <f>VLOOKUP($A372,Atashe!$B$343:$M$406,7,FALSE)-SUM($D372:D372)</f>
        <v>#REF!</v>
      </c>
      <c r="F372" s="152" t="e">
        <f>VLOOKUP($A372,Atashe!$B$343:$M$406,7,FALSE)-SUM($D372:E372)</f>
        <v>#REF!</v>
      </c>
      <c r="G372" s="152" t="e">
        <f>VLOOKUP($A372,Atashe!$B$343:$M$406,7,FALSE)-SUM($D372:F372)</f>
        <v>#REF!</v>
      </c>
      <c r="H372" s="152" t="e">
        <f>VLOOKUP($A372,Atashe!$B$343:$M$406,7,FALSE)-SUM($D372:G372)</f>
        <v>#REF!</v>
      </c>
      <c r="I372" s="152" t="e">
        <f>VLOOKUP($A372,Atashe!$B$343:$M$406,7,FALSE)-SUM($D372:H372)</f>
        <v>#REF!</v>
      </c>
      <c r="J372" s="152" t="e">
        <f>VLOOKUP($A372,Atashe!$B$343:$M$406,7,FALSE)-SUM($D372:I372)</f>
        <v>#REF!</v>
      </c>
      <c r="K372" s="152" t="e">
        <f>VLOOKUP($A372,Atashe!$B$343:$M$406,7,FALSE)-SUM($D372:J372)</f>
        <v>#REF!</v>
      </c>
      <c r="L372" s="152" t="e">
        <f>VLOOKUP($A372,Atashe!$B$343:$M$406,7,FALSE)-SUM($D372:K372)</f>
        <v>#REF!</v>
      </c>
      <c r="M372" s="152" t="e">
        <f>VLOOKUP($A372,Atashe!$B$343:$M$406,7,FALSE)-SUM($D372:L372)</f>
        <v>#REF!</v>
      </c>
      <c r="N372" s="152" t="e">
        <f>VLOOKUP($A372,Atashe!$B$343:$M$406,7,FALSE)-SUM($D372:M372)</f>
        <v>#REF!</v>
      </c>
      <c r="O372" s="152" t="e">
        <f>VLOOKUP($A372,Atashe!$B$343:$M$406,7,FALSE)-SUM($D372:N372)</f>
        <v>#REF!</v>
      </c>
      <c r="P372" s="150" t="e">
        <f>SUM(D372:O372)</f>
        <v>#REF!</v>
      </c>
      <c r="Q372" s="150" t="e">
        <f>IF(P372&gt;0,P372/C372*100," ")</f>
        <v>#REF!</v>
      </c>
    </row>
    <row r="373" spans="1:17" s="199" customFormat="1" ht="18.75" x14ac:dyDescent="0.3">
      <c r="A373" s="15">
        <v>13143</v>
      </c>
      <c r="B373" s="35" t="s">
        <v>176</v>
      </c>
      <c r="C373" s="66">
        <f>SUMIF(Atashe!$B$346:$B$406,'Spenzimet mujore -Atashe'!A373,Atashe!$D$346:$D$406)</f>
        <v>0</v>
      </c>
      <c r="D373" s="152" t="e">
        <f>VLOOKUP($A373,Atashe!$B$343:$M$406,7,FALSE)</f>
        <v>#REF!</v>
      </c>
      <c r="E373" s="152" t="e">
        <f>VLOOKUP($A373,Atashe!$B$343:$M$406,7,FALSE)-SUM($D373:D373)</f>
        <v>#REF!</v>
      </c>
      <c r="F373" s="152" t="e">
        <f>VLOOKUP($A373,Atashe!$B$343:$M$406,7,FALSE)-SUM($D373:E373)</f>
        <v>#REF!</v>
      </c>
      <c r="G373" s="152" t="e">
        <f>VLOOKUP($A373,Atashe!$B$343:$M$406,7,FALSE)-SUM($D373:F373)</f>
        <v>#REF!</v>
      </c>
      <c r="H373" s="152" t="e">
        <f>VLOOKUP($A373,Atashe!$B$343:$M$406,7,FALSE)-SUM($D373:G373)</f>
        <v>#REF!</v>
      </c>
      <c r="I373" s="152" t="e">
        <f>VLOOKUP($A373,Atashe!$B$343:$M$406,7,FALSE)-SUM($D373:H373)</f>
        <v>#REF!</v>
      </c>
      <c r="J373" s="152" t="e">
        <f>VLOOKUP($A373,Atashe!$B$343:$M$406,7,FALSE)-SUM($D373:I373)</f>
        <v>#REF!</v>
      </c>
      <c r="K373" s="152" t="e">
        <f>VLOOKUP($A373,Atashe!$B$343:$M$406,7,FALSE)-SUM($D373:J373)</f>
        <v>#REF!</v>
      </c>
      <c r="L373" s="152" t="e">
        <f>VLOOKUP($A373,Atashe!$B$343:$M$406,7,FALSE)-SUM($D373:K373)</f>
        <v>#REF!</v>
      </c>
      <c r="M373" s="152" t="e">
        <f>VLOOKUP($A373,Atashe!$B$343:$M$406,7,FALSE)-SUM($D373:L373)</f>
        <v>#REF!</v>
      </c>
      <c r="N373" s="152" t="e">
        <f>VLOOKUP($A373,Atashe!$B$343:$M$406,7,FALSE)-SUM($D373:M373)</f>
        <v>#REF!</v>
      </c>
      <c r="O373" s="152" t="e">
        <f>VLOOKUP($A373,Atashe!$B$343:$M$406,7,FALSE)-SUM($D373:N373)</f>
        <v>#REF!</v>
      </c>
      <c r="P373" s="150" t="e">
        <f>SUM(D373:O373)</f>
        <v>#REF!</v>
      </c>
      <c r="Q373" s="150" t="e">
        <f t="shared" si="157"/>
        <v>#REF!</v>
      </c>
    </row>
    <row r="374" spans="1:17" s="188" customFormat="1" ht="18.75" x14ac:dyDescent="0.3">
      <c r="A374" s="189">
        <v>1330</v>
      </c>
      <c r="B374" s="190" t="s">
        <v>118</v>
      </c>
      <c r="C374" s="191">
        <f t="shared" ref="C374:P374" si="158">SUM(C375:C377)</f>
        <v>0</v>
      </c>
      <c r="D374" s="191" t="e">
        <f t="shared" si="158"/>
        <v>#REF!</v>
      </c>
      <c r="E374" s="191" t="e">
        <f t="shared" si="158"/>
        <v>#REF!</v>
      </c>
      <c r="F374" s="191" t="e">
        <f t="shared" si="158"/>
        <v>#REF!</v>
      </c>
      <c r="G374" s="191" t="e">
        <f t="shared" si="158"/>
        <v>#REF!</v>
      </c>
      <c r="H374" s="191" t="e">
        <f t="shared" si="158"/>
        <v>#REF!</v>
      </c>
      <c r="I374" s="191" t="e">
        <f t="shared" si="158"/>
        <v>#REF!</v>
      </c>
      <c r="J374" s="191" t="e">
        <f t="shared" si="158"/>
        <v>#REF!</v>
      </c>
      <c r="K374" s="191" t="e">
        <f t="shared" si="158"/>
        <v>#REF!</v>
      </c>
      <c r="L374" s="191" t="e">
        <f t="shared" si="158"/>
        <v>#REF!</v>
      </c>
      <c r="M374" s="191" t="e">
        <f t="shared" si="158"/>
        <v>#REF!</v>
      </c>
      <c r="N374" s="191" t="e">
        <f t="shared" si="158"/>
        <v>#REF!</v>
      </c>
      <c r="O374" s="191" t="e">
        <f t="shared" si="158"/>
        <v>#REF!</v>
      </c>
      <c r="P374" s="191" t="e">
        <f t="shared" si="158"/>
        <v>#REF!</v>
      </c>
      <c r="Q374" s="191" t="e">
        <f t="shared" si="157"/>
        <v>#REF!</v>
      </c>
    </row>
    <row r="375" spans="1:17" ht="18.75" x14ac:dyDescent="0.3">
      <c r="A375" s="138">
        <v>13310</v>
      </c>
      <c r="B375" s="23" t="s">
        <v>181</v>
      </c>
      <c r="C375" s="66">
        <f>SUMIF(Atashe!$B$346:$B$406,'Spenzimet mujore -Atashe'!A375,Atashe!$D$346:$D$406)</f>
        <v>0</v>
      </c>
      <c r="D375" s="152" t="e">
        <f>VLOOKUP($A375,Atashe!$B$343:$M$406,7,FALSE)</f>
        <v>#REF!</v>
      </c>
      <c r="E375" s="152" t="e">
        <f>VLOOKUP($A375,Atashe!$B$343:$M$406,7,FALSE)-SUM($D375:D375)</f>
        <v>#REF!</v>
      </c>
      <c r="F375" s="152" t="e">
        <f>VLOOKUP($A375,Atashe!$B$343:$M$406,7,FALSE)-SUM($D375:E375)</f>
        <v>#REF!</v>
      </c>
      <c r="G375" s="152" t="e">
        <f>VLOOKUP($A375,Atashe!$B$343:$M$406,7,FALSE)-SUM($D375:F375)</f>
        <v>#REF!</v>
      </c>
      <c r="H375" s="152" t="e">
        <f>VLOOKUP($A375,Atashe!$B$343:$M$406,7,FALSE)-SUM($D375:G375)</f>
        <v>#REF!</v>
      </c>
      <c r="I375" s="152" t="e">
        <f>VLOOKUP($A375,Atashe!$B$343:$M$406,7,FALSE)-SUM($D375:H375)</f>
        <v>#REF!</v>
      </c>
      <c r="J375" s="152" t="e">
        <f>VLOOKUP($A375,Atashe!$B$343:$M$406,7,FALSE)-SUM($D375:I375)</f>
        <v>#REF!</v>
      </c>
      <c r="K375" s="152" t="e">
        <f>VLOOKUP($A375,Atashe!$B$343:$M$406,7,FALSE)-SUM($D375:J375)</f>
        <v>#REF!</v>
      </c>
      <c r="L375" s="152" t="e">
        <f>VLOOKUP($A375,Atashe!$B$343:$M$406,7,FALSE)-SUM($D375:K375)</f>
        <v>#REF!</v>
      </c>
      <c r="M375" s="152" t="e">
        <f>VLOOKUP($A375,Atashe!$B$343:$M$406,7,FALSE)-SUM($D375:L375)</f>
        <v>#REF!</v>
      </c>
      <c r="N375" s="152" t="e">
        <f>VLOOKUP($A375,Atashe!$B$343:$M$406,7,FALSE)-SUM($D375:M375)</f>
        <v>#REF!</v>
      </c>
      <c r="O375" s="152" t="e">
        <f>VLOOKUP($A375,Atashe!$B$343:$M$406,7,FALSE)-SUM($D375:N375)</f>
        <v>#REF!</v>
      </c>
      <c r="P375" s="150" t="e">
        <f>SUM(D375:O375)</f>
        <v>#REF!</v>
      </c>
      <c r="Q375" s="150" t="e">
        <f t="shared" si="157"/>
        <v>#REF!</v>
      </c>
    </row>
    <row r="376" spans="1:17" s="207" customFormat="1" ht="18.75" x14ac:dyDescent="0.3">
      <c r="A376" s="138">
        <v>13320</v>
      </c>
      <c r="B376" s="23" t="s">
        <v>6</v>
      </c>
      <c r="C376" s="204">
        <f>SUMIF(Atashe!$B$346:$B$406,'Spenzimet mujore -Atashe'!A376,Atashe!$D$346:$D$406)</f>
        <v>0</v>
      </c>
      <c r="D376" s="152" t="e">
        <f>VLOOKUP($A376,Atashe!$B$343:$M$406,7,FALSE)</f>
        <v>#REF!</v>
      </c>
      <c r="E376" s="152" t="e">
        <f>VLOOKUP($A376,Atashe!$B$343:$M$406,7,FALSE)-SUM($D376:D376)</f>
        <v>#REF!</v>
      </c>
      <c r="F376" s="152" t="e">
        <f>VLOOKUP($A376,Atashe!$B$343:$M$406,7,FALSE)-SUM($D376:E376)</f>
        <v>#REF!</v>
      </c>
      <c r="G376" s="152" t="e">
        <f>VLOOKUP($A376,Atashe!$B$343:$M$406,7,FALSE)-SUM($D376:F376)</f>
        <v>#REF!</v>
      </c>
      <c r="H376" s="152" t="e">
        <f>VLOOKUP($A376,Atashe!$B$343:$M$406,7,FALSE)-SUM($D376:G376)</f>
        <v>#REF!</v>
      </c>
      <c r="I376" s="152" t="e">
        <f>VLOOKUP($A376,Atashe!$B$343:$M$406,7,FALSE)-SUM($D376:H376)</f>
        <v>#REF!</v>
      </c>
      <c r="J376" s="152" t="e">
        <f>VLOOKUP($A376,Atashe!$B$343:$M$406,7,FALSE)-SUM($D376:I376)</f>
        <v>#REF!</v>
      </c>
      <c r="K376" s="152" t="e">
        <f>VLOOKUP($A376,Atashe!$B$343:$M$406,7,FALSE)-SUM($D376:J376)</f>
        <v>#REF!</v>
      </c>
      <c r="L376" s="152" t="e">
        <f>VLOOKUP($A376,Atashe!$B$343:$M$406,7,FALSE)-SUM($D376:K376)</f>
        <v>#REF!</v>
      </c>
      <c r="M376" s="152" t="e">
        <f>VLOOKUP($A376,Atashe!$B$343:$M$406,7,FALSE)-SUM($D376:L376)</f>
        <v>#REF!</v>
      </c>
      <c r="N376" s="152" t="e">
        <f>VLOOKUP($A376,Atashe!$B$343:$M$406,7,FALSE)-SUM($D376:M376)</f>
        <v>#REF!</v>
      </c>
      <c r="O376" s="152" t="e">
        <f>VLOOKUP($A376,Atashe!$B$343:$M$406,7,FALSE)-SUM($D376:N376)</f>
        <v>#REF!</v>
      </c>
      <c r="P376" s="150" t="e">
        <f>SUM(D376:O376)</f>
        <v>#REF!</v>
      </c>
      <c r="Q376" s="150" t="e">
        <f>IF(P376&gt;0,P376/C376*100," ")</f>
        <v>#REF!</v>
      </c>
    </row>
    <row r="377" spans="1:17" s="206" customFormat="1" ht="18.75" x14ac:dyDescent="0.3">
      <c r="A377" s="138">
        <v>13330</v>
      </c>
      <c r="B377" s="23" t="s">
        <v>179</v>
      </c>
      <c r="C377" s="204">
        <f>SUMIF(Atashe!$B$346:$B$406,'Spenzimet mujore -Atashe'!A377,Atashe!$D$346:$D$406)</f>
        <v>0</v>
      </c>
      <c r="D377" s="152" t="e">
        <f>VLOOKUP($A377,Atashe!$B$343:$M$406,7,FALSE)</f>
        <v>#REF!</v>
      </c>
      <c r="E377" s="152" t="e">
        <f>VLOOKUP($A377,Atashe!$B$343:$M$406,7,FALSE)-SUM($D377:D377)</f>
        <v>#REF!</v>
      </c>
      <c r="F377" s="152" t="e">
        <f>VLOOKUP($A377,Atashe!$B$343:$M$406,7,FALSE)-SUM($D377:E377)</f>
        <v>#REF!</v>
      </c>
      <c r="G377" s="152" t="e">
        <f>VLOOKUP($A377,Atashe!$B$343:$M$406,7,FALSE)-SUM($D377:F377)</f>
        <v>#REF!</v>
      </c>
      <c r="H377" s="152" t="e">
        <f>VLOOKUP($A377,Atashe!$B$343:$M$406,7,FALSE)-SUM($D377:G377)</f>
        <v>#REF!</v>
      </c>
      <c r="I377" s="152" t="e">
        <f>VLOOKUP($A377,Atashe!$B$343:$M$406,7,FALSE)-SUM($D377:H377)</f>
        <v>#REF!</v>
      </c>
      <c r="J377" s="152" t="e">
        <f>VLOOKUP($A377,Atashe!$B$343:$M$406,7,FALSE)-SUM($D377:I377)</f>
        <v>#REF!</v>
      </c>
      <c r="K377" s="152" t="e">
        <f>VLOOKUP($A377,Atashe!$B$343:$M$406,7,FALSE)-SUM($D377:J377)</f>
        <v>#REF!</v>
      </c>
      <c r="L377" s="152" t="e">
        <f>VLOOKUP($A377,Atashe!$B$343:$M$406,7,FALSE)-SUM($D377:K377)</f>
        <v>#REF!</v>
      </c>
      <c r="M377" s="152" t="e">
        <f>VLOOKUP($A377,Atashe!$B$343:$M$406,7,FALSE)-SUM($D377:L377)</f>
        <v>#REF!</v>
      </c>
      <c r="N377" s="152" t="e">
        <f>VLOOKUP($A377,Atashe!$B$343:$M$406,7,FALSE)-SUM($D377:M377)</f>
        <v>#REF!</v>
      </c>
      <c r="O377" s="152" t="e">
        <f>VLOOKUP($A377,Atashe!$B$343:$M$406,7,FALSE)-SUM($D377:N377)</f>
        <v>#REF!</v>
      </c>
      <c r="P377" s="150" t="e">
        <f>SUM(D377:O377)</f>
        <v>#REF!</v>
      </c>
      <c r="Q377" s="150" t="e">
        <f>IF(P377&gt;0,P377/C377*100," ")</f>
        <v>#REF!</v>
      </c>
    </row>
    <row r="378" spans="1:17" s="188" customFormat="1" ht="18.75" x14ac:dyDescent="0.3">
      <c r="A378" s="189">
        <v>1340</v>
      </c>
      <c r="B378" s="190" t="s">
        <v>119</v>
      </c>
      <c r="C378" s="191">
        <f t="shared" ref="C378:O378" si="159">SUM(C379:C384)</f>
        <v>0</v>
      </c>
      <c r="D378" s="191" t="e">
        <f t="shared" si="159"/>
        <v>#REF!</v>
      </c>
      <c r="E378" s="191" t="e">
        <f t="shared" si="159"/>
        <v>#REF!</v>
      </c>
      <c r="F378" s="191" t="e">
        <f t="shared" si="159"/>
        <v>#REF!</v>
      </c>
      <c r="G378" s="191" t="e">
        <f t="shared" si="159"/>
        <v>#REF!</v>
      </c>
      <c r="H378" s="191" t="e">
        <f t="shared" si="159"/>
        <v>#REF!</v>
      </c>
      <c r="I378" s="191" t="e">
        <f t="shared" si="159"/>
        <v>#REF!</v>
      </c>
      <c r="J378" s="191" t="e">
        <f t="shared" si="159"/>
        <v>#REF!</v>
      </c>
      <c r="K378" s="191" t="e">
        <f t="shared" si="159"/>
        <v>#REF!</v>
      </c>
      <c r="L378" s="191" t="e">
        <f t="shared" si="159"/>
        <v>#REF!</v>
      </c>
      <c r="M378" s="191" t="e">
        <f t="shared" si="159"/>
        <v>#REF!</v>
      </c>
      <c r="N378" s="191" t="e">
        <f t="shared" si="159"/>
        <v>#REF!</v>
      </c>
      <c r="O378" s="191" t="e">
        <f t="shared" si="159"/>
        <v>#REF!</v>
      </c>
      <c r="P378" s="191" t="e">
        <f>SUM(P379:P384)</f>
        <v>#REF!</v>
      </c>
      <c r="Q378" s="191" t="e">
        <f t="shared" si="157"/>
        <v>#REF!</v>
      </c>
    </row>
    <row r="379" spans="1:17" s="206" customFormat="1" ht="18.75" x14ac:dyDescent="0.3">
      <c r="A379" s="15">
        <v>13410</v>
      </c>
      <c r="B379" s="23" t="s">
        <v>37</v>
      </c>
      <c r="C379" s="204">
        <f>SUMIF(Atashe!$B$346:$B$406,'Spenzimet mujore -Atashe'!A379,Atashe!$D$346:$D$406)</f>
        <v>0</v>
      </c>
      <c r="D379" s="152" t="e">
        <f>VLOOKUP($A379,Atashe!$B$343:$M$406,7,FALSE)</f>
        <v>#REF!</v>
      </c>
      <c r="E379" s="152" t="e">
        <f>VLOOKUP($A379,Atashe!$B$343:$M$406,7,FALSE)-SUM($D379:D379)</f>
        <v>#REF!</v>
      </c>
      <c r="F379" s="152" t="e">
        <f>VLOOKUP($A379,Atashe!$B$343:$M$406,7,FALSE)-SUM($D379:E379)</f>
        <v>#REF!</v>
      </c>
      <c r="G379" s="152" t="e">
        <f>VLOOKUP($A379,Atashe!$B$343:$M$406,7,FALSE)-SUM($D379:F379)</f>
        <v>#REF!</v>
      </c>
      <c r="H379" s="152" t="e">
        <f>VLOOKUP($A379,Atashe!$B$343:$M$406,7,FALSE)-SUM($D379:G379)</f>
        <v>#REF!</v>
      </c>
      <c r="I379" s="152" t="e">
        <f>VLOOKUP($A379,Atashe!$B$343:$M$406,7,FALSE)-SUM($D379:H379)</f>
        <v>#REF!</v>
      </c>
      <c r="J379" s="152" t="e">
        <f>VLOOKUP($A379,Atashe!$B$343:$M$406,7,FALSE)-SUM($D379:I379)</f>
        <v>#REF!</v>
      </c>
      <c r="K379" s="152" t="e">
        <f>VLOOKUP($A379,Atashe!$B$343:$M$406,7,FALSE)-SUM($D379:J379)</f>
        <v>#REF!</v>
      </c>
      <c r="L379" s="152" t="e">
        <f>VLOOKUP($A379,Atashe!$B$343:$M$406,7,FALSE)-SUM($D379:K379)</f>
        <v>#REF!</v>
      </c>
      <c r="M379" s="152" t="e">
        <f>VLOOKUP($A379,Atashe!$B$343:$M$406,7,FALSE)-SUM($D379:L379)</f>
        <v>#REF!</v>
      </c>
      <c r="N379" s="152" t="e">
        <f>VLOOKUP($A379,Atashe!$B$343:$M$406,7,FALSE)-SUM($D379:M379)</f>
        <v>#REF!</v>
      </c>
      <c r="O379" s="152" t="e">
        <f>VLOOKUP($A379,Atashe!$B$343:$M$406,7,FALSE)-SUM($D379:N379)</f>
        <v>#REF!</v>
      </c>
      <c r="P379" s="150" t="e">
        <f t="shared" ref="P379:P384" si="160">SUM(D379:O379)</f>
        <v>#REF!</v>
      </c>
      <c r="Q379" s="150" t="e">
        <f>IF(P379&gt;0,P379/C379*100," ")</f>
        <v>#REF!</v>
      </c>
    </row>
    <row r="380" spans="1:17" ht="18.75" x14ac:dyDescent="0.3">
      <c r="A380" s="15">
        <v>13430</v>
      </c>
      <c r="B380" s="23" t="s">
        <v>38</v>
      </c>
      <c r="C380" s="66">
        <f>SUMIF(Atashe!$B$346:$B$406,'Spenzimet mujore -Atashe'!A380,Atashe!$D$346:$D$406)</f>
        <v>0</v>
      </c>
      <c r="D380" s="152" t="e">
        <f>VLOOKUP($A380,Atashe!$B$343:$M$406,7,FALSE)</f>
        <v>#REF!</v>
      </c>
      <c r="E380" s="152" t="e">
        <f>VLOOKUP($A380,Atashe!$B$343:$M$406,7,FALSE)-SUM($D380:D380)</f>
        <v>#REF!</v>
      </c>
      <c r="F380" s="152" t="e">
        <f>VLOOKUP($A380,Atashe!$B$343:$M$406,7,FALSE)-SUM($D380:E380)</f>
        <v>#REF!</v>
      </c>
      <c r="G380" s="152" t="e">
        <f>VLOOKUP($A380,Atashe!$B$343:$M$406,7,FALSE)-SUM($D380:F380)</f>
        <v>#REF!</v>
      </c>
      <c r="H380" s="152" t="e">
        <f>VLOOKUP($A380,Atashe!$B$343:$M$406,7,FALSE)-SUM($D380:G380)</f>
        <v>#REF!</v>
      </c>
      <c r="I380" s="152" t="e">
        <f>VLOOKUP($A380,Atashe!$B$343:$M$406,7,FALSE)-SUM($D380:H380)</f>
        <v>#REF!</v>
      </c>
      <c r="J380" s="152" t="e">
        <f>VLOOKUP($A380,Atashe!$B$343:$M$406,7,FALSE)-SUM($D380:I380)</f>
        <v>#REF!</v>
      </c>
      <c r="K380" s="152" t="e">
        <f>VLOOKUP($A380,Atashe!$B$343:$M$406,7,FALSE)-SUM($D380:J380)</f>
        <v>#REF!</v>
      </c>
      <c r="L380" s="152" t="e">
        <f>VLOOKUP($A380,Atashe!$B$343:$M$406,7,FALSE)-SUM($D380:K380)</f>
        <v>#REF!</v>
      </c>
      <c r="M380" s="152" t="e">
        <f>VLOOKUP($A380,Atashe!$B$343:$M$406,7,FALSE)-SUM($D380:L380)</f>
        <v>#REF!</v>
      </c>
      <c r="N380" s="152" t="e">
        <f>VLOOKUP($A380,Atashe!$B$343:$M$406,7,FALSE)-SUM($D380:M380)</f>
        <v>#REF!</v>
      </c>
      <c r="O380" s="152" t="e">
        <f>VLOOKUP($A380,Atashe!$B$343:$M$406,7,FALSE)-SUM($D380:N380)</f>
        <v>#REF!</v>
      </c>
      <c r="P380" s="150" t="e">
        <f t="shared" si="160"/>
        <v>#REF!</v>
      </c>
      <c r="Q380" s="150" t="e">
        <f t="shared" si="157"/>
        <v>#REF!</v>
      </c>
    </row>
    <row r="381" spans="1:17" s="209" customFormat="1" ht="18.75" x14ac:dyDescent="0.3">
      <c r="A381" s="15">
        <v>13450</v>
      </c>
      <c r="B381" s="23" t="s">
        <v>183</v>
      </c>
      <c r="C381" s="204">
        <f>SUMIF(Atashe!$B$346:$B$406,'Spenzimet mujore -Atashe'!A381,Atashe!$D$346:$D$406)</f>
        <v>0</v>
      </c>
      <c r="D381" s="152" t="e">
        <f>VLOOKUP($A381,Atashe!$B$343:$M$406,7,FALSE)</f>
        <v>#REF!</v>
      </c>
      <c r="E381" s="152" t="e">
        <f>VLOOKUP($A381,Atashe!$B$343:$M$406,7,FALSE)-SUM($D381:D381)</f>
        <v>#REF!</v>
      </c>
      <c r="F381" s="152" t="e">
        <f>VLOOKUP($A381,Atashe!$B$343:$M$406,7,FALSE)-SUM($D381:E381)</f>
        <v>#REF!</v>
      </c>
      <c r="G381" s="152" t="e">
        <f>VLOOKUP($A381,Atashe!$B$343:$M$406,7,FALSE)-SUM($D381:F381)</f>
        <v>#REF!</v>
      </c>
      <c r="H381" s="152" t="e">
        <f>VLOOKUP($A381,Atashe!$B$343:$M$406,7,FALSE)-SUM($D381:G381)</f>
        <v>#REF!</v>
      </c>
      <c r="I381" s="152" t="e">
        <f>VLOOKUP($A381,Atashe!$B$343:$M$406,7,FALSE)-SUM($D381:H381)</f>
        <v>#REF!</v>
      </c>
      <c r="J381" s="152" t="e">
        <f>VLOOKUP($A381,Atashe!$B$343:$M$406,7,FALSE)-SUM($D381:I381)</f>
        <v>#REF!</v>
      </c>
      <c r="K381" s="152" t="e">
        <f>VLOOKUP($A381,Atashe!$B$343:$M$406,7,FALSE)-SUM($D381:J381)</f>
        <v>#REF!</v>
      </c>
      <c r="L381" s="152" t="e">
        <f>VLOOKUP($A381,Atashe!$B$343:$M$406,7,FALSE)-SUM($D381:K381)</f>
        <v>#REF!</v>
      </c>
      <c r="M381" s="152" t="e">
        <f>VLOOKUP($A381,Atashe!$B$343:$M$406,7,FALSE)-SUM($D381:L381)</f>
        <v>#REF!</v>
      </c>
      <c r="N381" s="152" t="e">
        <f>VLOOKUP($A381,Atashe!$B$343:$M$406,7,FALSE)-SUM($D381:M381)</f>
        <v>#REF!</v>
      </c>
      <c r="O381" s="152" t="e">
        <f>VLOOKUP($A381,Atashe!$B$343:$M$406,7,FALSE)-SUM($D381:N381)</f>
        <v>#REF!</v>
      </c>
      <c r="P381" s="150" t="e">
        <f t="shared" si="160"/>
        <v>#REF!</v>
      </c>
      <c r="Q381" s="150" t="e">
        <f>IF(P381&gt;0,P381/C381*100," ")</f>
        <v>#REF!</v>
      </c>
    </row>
    <row r="382" spans="1:17" s="206" customFormat="1" ht="18.75" x14ac:dyDescent="0.3">
      <c r="A382" s="15">
        <v>13460</v>
      </c>
      <c r="B382" s="23" t="s">
        <v>178</v>
      </c>
      <c r="C382" s="204">
        <f>SUMIF(Atashe!$B$346:$B$406,'Spenzimet mujore -Atashe'!A382,Atashe!$D$346:$D$406)</f>
        <v>0</v>
      </c>
      <c r="D382" s="152" t="e">
        <f>VLOOKUP($A382,Atashe!$B$343:$M$406,7,FALSE)</f>
        <v>#REF!</v>
      </c>
      <c r="E382" s="152" t="e">
        <f>VLOOKUP($A382,Atashe!$B$343:$M$406,7,FALSE)-SUM($D382:D382)</f>
        <v>#REF!</v>
      </c>
      <c r="F382" s="152" t="e">
        <f>VLOOKUP($A382,Atashe!$B$343:$M$406,7,FALSE)-SUM($D382:E382)</f>
        <v>#REF!</v>
      </c>
      <c r="G382" s="152" t="e">
        <f>VLOOKUP($A382,Atashe!$B$343:$M$406,7,FALSE)-SUM($D382:F382)</f>
        <v>#REF!</v>
      </c>
      <c r="H382" s="152" t="e">
        <f>VLOOKUP($A382,Atashe!$B$343:$M$406,7,FALSE)-SUM($D382:G382)</f>
        <v>#REF!</v>
      </c>
      <c r="I382" s="152" t="e">
        <f>VLOOKUP($A382,Atashe!$B$343:$M$406,7,FALSE)-SUM($D382:H382)</f>
        <v>#REF!</v>
      </c>
      <c r="J382" s="152" t="e">
        <f>VLOOKUP($A382,Atashe!$B$343:$M$406,7,FALSE)-SUM($D382:I382)</f>
        <v>#REF!</v>
      </c>
      <c r="K382" s="152" t="e">
        <f>VLOOKUP($A382,Atashe!$B$343:$M$406,7,FALSE)-SUM($D382:J382)</f>
        <v>#REF!</v>
      </c>
      <c r="L382" s="152" t="e">
        <f>VLOOKUP($A382,Atashe!$B$343:$M$406,7,FALSE)-SUM($D382:K382)</f>
        <v>#REF!</v>
      </c>
      <c r="M382" s="152" t="e">
        <f>VLOOKUP($A382,Atashe!$B$343:$M$406,7,FALSE)-SUM($D382:L382)</f>
        <v>#REF!</v>
      </c>
      <c r="N382" s="152" t="e">
        <f>VLOOKUP($A382,Atashe!$B$343:$M$406,7,FALSE)-SUM($D382:M382)</f>
        <v>#REF!</v>
      </c>
      <c r="O382" s="152" t="e">
        <f>VLOOKUP($A382,Atashe!$B$343:$M$406,7,FALSE)-SUM($D382:N382)</f>
        <v>#REF!</v>
      </c>
      <c r="P382" s="150" t="e">
        <f t="shared" si="160"/>
        <v>#REF!</v>
      </c>
      <c r="Q382" s="150" t="e">
        <f>IF(P382&gt;0,P382/C382*100," ")</f>
        <v>#REF!</v>
      </c>
    </row>
    <row r="383" spans="1:17" ht="18.75" x14ac:dyDescent="0.3">
      <c r="A383" s="15">
        <v>13470</v>
      </c>
      <c r="B383" s="23" t="s">
        <v>137</v>
      </c>
      <c r="C383" s="66">
        <f>SUMIF(Atashe!$B$346:$B$406,'Spenzimet mujore -Atashe'!A383,Atashe!$D$346:$D$406)</f>
        <v>0</v>
      </c>
      <c r="D383" s="152" t="e">
        <f>VLOOKUP($A383,Atashe!$B$343:$M$406,7,FALSE)</f>
        <v>#REF!</v>
      </c>
      <c r="E383" s="152" t="e">
        <f>VLOOKUP($A383,Atashe!$B$343:$M$406,7,FALSE)-SUM($D383:D383)</f>
        <v>#REF!</v>
      </c>
      <c r="F383" s="152" t="e">
        <f>VLOOKUP($A383,Atashe!$B$343:$M$406,7,FALSE)-SUM($D383:E383)</f>
        <v>#REF!</v>
      </c>
      <c r="G383" s="152" t="e">
        <f>VLOOKUP($A383,Atashe!$B$343:$M$406,7,FALSE)-SUM($D383:F383)</f>
        <v>#REF!</v>
      </c>
      <c r="H383" s="152" t="e">
        <f>VLOOKUP($A383,Atashe!$B$343:$M$406,7,FALSE)-SUM($D383:G383)</f>
        <v>#REF!</v>
      </c>
      <c r="I383" s="152" t="e">
        <f>VLOOKUP($A383,Atashe!$B$343:$M$406,7,FALSE)-SUM($D383:H383)</f>
        <v>#REF!</v>
      </c>
      <c r="J383" s="152" t="e">
        <f>VLOOKUP($A383,Atashe!$B$343:$M$406,7,FALSE)-SUM($D383:I383)</f>
        <v>#REF!</v>
      </c>
      <c r="K383" s="152" t="e">
        <f>VLOOKUP($A383,Atashe!$B$343:$M$406,7,FALSE)-SUM($D383:J383)</f>
        <v>#REF!</v>
      </c>
      <c r="L383" s="152" t="e">
        <f>VLOOKUP($A383,Atashe!$B$343:$M$406,7,FALSE)-SUM($D383:K383)</f>
        <v>#REF!</v>
      </c>
      <c r="M383" s="152" t="e">
        <f>VLOOKUP($A383,Atashe!$B$343:$M$406,7,FALSE)-SUM($D383:L383)</f>
        <v>#REF!</v>
      </c>
      <c r="N383" s="152" t="e">
        <f>VLOOKUP($A383,Atashe!$B$343:$M$406,7,FALSE)-SUM($D383:M383)</f>
        <v>#REF!</v>
      </c>
      <c r="O383" s="152" t="e">
        <f>VLOOKUP($A383,Atashe!$B$343:$M$406,7,FALSE)-SUM($D383:N383)</f>
        <v>#REF!</v>
      </c>
      <c r="P383" s="150" t="e">
        <f t="shared" si="160"/>
        <v>#REF!</v>
      </c>
      <c r="Q383" s="150" t="e">
        <f t="shared" si="157"/>
        <v>#REF!</v>
      </c>
    </row>
    <row r="384" spans="1:17" ht="18.75" x14ac:dyDescent="0.3">
      <c r="A384" s="15">
        <v>13480</v>
      </c>
      <c r="B384" s="23" t="s">
        <v>39</v>
      </c>
      <c r="C384" s="66">
        <f>SUMIF(Atashe!$B$346:$B$406,'Spenzimet mujore -Atashe'!A384,Atashe!$D$346:$D$406)</f>
        <v>0</v>
      </c>
      <c r="D384" s="152" t="e">
        <f>VLOOKUP($A384,Atashe!$B$343:$M$406,7,FALSE)</f>
        <v>#REF!</v>
      </c>
      <c r="E384" s="152" t="e">
        <f>VLOOKUP($A384,Atashe!$B$343:$M$406,7,FALSE)-SUM($D384:D384)</f>
        <v>#REF!</v>
      </c>
      <c r="F384" s="152" t="e">
        <f>VLOOKUP($A384,Atashe!$B$343:$M$406,7,FALSE)-SUM($D384:E384)</f>
        <v>#REF!</v>
      </c>
      <c r="G384" s="152" t="e">
        <f>VLOOKUP($A384,Atashe!$B$343:$M$406,7,FALSE)-SUM($D384:F384)</f>
        <v>#REF!</v>
      </c>
      <c r="H384" s="152" t="e">
        <f>VLOOKUP($A384,Atashe!$B$343:$M$406,7,FALSE)-SUM($D384:G384)</f>
        <v>#REF!</v>
      </c>
      <c r="I384" s="152" t="e">
        <f>VLOOKUP($A384,Atashe!$B$343:$M$406,7,FALSE)-SUM($D384:H384)</f>
        <v>#REF!</v>
      </c>
      <c r="J384" s="152" t="e">
        <f>VLOOKUP($A384,Atashe!$B$343:$M$406,7,FALSE)-SUM($D384:I384)</f>
        <v>#REF!</v>
      </c>
      <c r="K384" s="152" t="e">
        <f>VLOOKUP($A384,Atashe!$B$343:$M$406,7,FALSE)-SUM($D384:J384)</f>
        <v>#REF!</v>
      </c>
      <c r="L384" s="152" t="e">
        <f>VLOOKUP($A384,Atashe!$B$343:$M$406,7,FALSE)-SUM($D384:K384)</f>
        <v>#REF!</v>
      </c>
      <c r="M384" s="152" t="e">
        <f>VLOOKUP($A384,Atashe!$B$343:$M$406,7,FALSE)-SUM($D384:L384)</f>
        <v>#REF!</v>
      </c>
      <c r="N384" s="152" t="e">
        <f>VLOOKUP($A384,Atashe!$B$343:$M$406,7,FALSE)-SUM($D384:M384)</f>
        <v>#REF!</v>
      </c>
      <c r="O384" s="152" t="e">
        <f>VLOOKUP($A384,Atashe!$B$343:$M$406,7,FALSE)-SUM($D384:N384)</f>
        <v>#REF!</v>
      </c>
      <c r="P384" s="150" t="e">
        <f t="shared" si="160"/>
        <v>#REF!</v>
      </c>
      <c r="Q384" s="150" t="e">
        <f t="shared" si="157"/>
        <v>#REF!</v>
      </c>
    </row>
    <row r="385" spans="1:17" s="188" customFormat="1" ht="18.75" x14ac:dyDescent="0.3">
      <c r="A385" s="189">
        <v>1350</v>
      </c>
      <c r="B385" s="190" t="s">
        <v>120</v>
      </c>
      <c r="C385" s="191">
        <f t="shared" ref="C385:P385" si="161">SUM(C386:C390)</f>
        <v>0</v>
      </c>
      <c r="D385" s="191" t="e">
        <f t="shared" si="161"/>
        <v>#REF!</v>
      </c>
      <c r="E385" s="191" t="e">
        <f t="shared" si="161"/>
        <v>#REF!</v>
      </c>
      <c r="F385" s="191" t="e">
        <f t="shared" si="161"/>
        <v>#REF!</v>
      </c>
      <c r="G385" s="191" t="e">
        <f t="shared" si="161"/>
        <v>#REF!</v>
      </c>
      <c r="H385" s="191" t="e">
        <f t="shared" si="161"/>
        <v>#REF!</v>
      </c>
      <c r="I385" s="191" t="e">
        <f t="shared" si="161"/>
        <v>#REF!</v>
      </c>
      <c r="J385" s="191" t="e">
        <f t="shared" si="161"/>
        <v>#REF!</v>
      </c>
      <c r="K385" s="191" t="e">
        <f t="shared" si="161"/>
        <v>#REF!</v>
      </c>
      <c r="L385" s="191" t="e">
        <f t="shared" si="161"/>
        <v>#REF!</v>
      </c>
      <c r="M385" s="191" t="e">
        <f t="shared" si="161"/>
        <v>#REF!</v>
      </c>
      <c r="N385" s="191" t="e">
        <f t="shared" si="161"/>
        <v>#REF!</v>
      </c>
      <c r="O385" s="191" t="e">
        <f t="shared" si="161"/>
        <v>#REF!</v>
      </c>
      <c r="P385" s="191" t="e">
        <f t="shared" si="161"/>
        <v>#REF!</v>
      </c>
      <c r="Q385" s="191" t="e">
        <f t="shared" si="157"/>
        <v>#REF!</v>
      </c>
    </row>
    <row r="386" spans="1:17" ht="18.75" x14ac:dyDescent="0.3">
      <c r="A386" s="15">
        <v>13501</v>
      </c>
      <c r="B386" s="24" t="s">
        <v>180</v>
      </c>
      <c r="C386" s="66">
        <f>SUMIF(Atashe!$B$346:$B$406,'Spenzimet mujore -Atashe'!A386,Atashe!$D$346:$D$406)</f>
        <v>0</v>
      </c>
      <c r="D386" s="152" t="e">
        <f>VLOOKUP($A386,Atashe!$B$343:$M$406,7,FALSE)</f>
        <v>#REF!</v>
      </c>
      <c r="E386" s="152" t="e">
        <f>VLOOKUP($A386,Atashe!$B$343:$M$406,7,FALSE)-SUM($D386:D386)</f>
        <v>#REF!</v>
      </c>
      <c r="F386" s="152" t="e">
        <f>VLOOKUP($A386,Atashe!$B$343:$M$406,7,FALSE)-SUM($D386:E386)</f>
        <v>#REF!</v>
      </c>
      <c r="G386" s="152" t="e">
        <f>VLOOKUP($A386,Atashe!$B$343:$M$406,7,FALSE)-SUM($D386:F386)</f>
        <v>#REF!</v>
      </c>
      <c r="H386" s="152" t="e">
        <f>VLOOKUP($A386,Atashe!$B$343:$M$406,7,FALSE)-SUM($D386:G386)</f>
        <v>#REF!</v>
      </c>
      <c r="I386" s="152" t="e">
        <f>VLOOKUP($A386,Atashe!$B$343:$M$406,7,FALSE)-SUM($D386:H386)</f>
        <v>#REF!</v>
      </c>
      <c r="J386" s="152" t="e">
        <f>VLOOKUP($A386,Atashe!$B$343:$M$406,7,FALSE)-SUM($D386:I386)</f>
        <v>#REF!</v>
      </c>
      <c r="K386" s="152" t="e">
        <f>VLOOKUP($A386,Atashe!$B$343:$M$406,7,FALSE)-SUM($D386:J386)</f>
        <v>#REF!</v>
      </c>
      <c r="L386" s="152" t="e">
        <f>VLOOKUP($A386,Atashe!$B$343:$M$406,7,FALSE)-SUM($D386:K386)</f>
        <v>#REF!</v>
      </c>
      <c r="M386" s="152" t="e">
        <f>VLOOKUP($A386,Atashe!$B$343:$M$406,7,FALSE)-SUM($D386:L386)</f>
        <v>#REF!</v>
      </c>
      <c r="N386" s="152" t="e">
        <f>VLOOKUP($A386,Atashe!$B$343:$M$406,7,FALSE)-SUM($D386:M386)</f>
        <v>#REF!</v>
      </c>
      <c r="O386" s="152" t="e">
        <f>VLOOKUP($A386,Atashe!$B$343:$M$406,7,FALSE)-SUM($D386:N386)</f>
        <v>#REF!</v>
      </c>
      <c r="P386" s="150" t="e">
        <f>SUM(D386:O386)</f>
        <v>#REF!</v>
      </c>
      <c r="Q386" s="150" t="e">
        <f t="shared" si="157"/>
        <v>#REF!</v>
      </c>
    </row>
    <row r="387" spans="1:17" s="206" customFormat="1" ht="18.75" x14ac:dyDescent="0.3">
      <c r="A387" s="15">
        <v>13503</v>
      </c>
      <c r="B387" s="24" t="s">
        <v>2</v>
      </c>
      <c r="C387" s="204">
        <f>SUMIF(Atashe!$B$346:$B$406,'Spenzimet mujore -Atashe'!A387,Atashe!$D$346:$D$406)</f>
        <v>0</v>
      </c>
      <c r="D387" s="152" t="e">
        <f>VLOOKUP($A387,Atashe!$B$343:$M$406,7,FALSE)</f>
        <v>#REF!</v>
      </c>
      <c r="E387" s="152" t="e">
        <f>VLOOKUP($A387,Atashe!$B$343:$M$406,7,FALSE)-SUM($D387:D387)</f>
        <v>#REF!</v>
      </c>
      <c r="F387" s="152" t="e">
        <f>VLOOKUP($A387,Atashe!$B$343:$M$406,7,FALSE)-SUM($D387:E387)</f>
        <v>#REF!</v>
      </c>
      <c r="G387" s="152" t="e">
        <f>VLOOKUP($A387,Atashe!$B$343:$M$406,7,FALSE)-SUM($D387:F387)</f>
        <v>#REF!</v>
      </c>
      <c r="H387" s="152" t="e">
        <f>VLOOKUP($A387,Atashe!$B$343:$M$406,7,FALSE)-SUM($D387:G387)</f>
        <v>#REF!</v>
      </c>
      <c r="I387" s="152" t="e">
        <f>VLOOKUP($A387,Atashe!$B$343:$M$406,7,FALSE)-SUM($D387:H387)</f>
        <v>#REF!</v>
      </c>
      <c r="J387" s="152" t="e">
        <f>VLOOKUP($A387,Atashe!$B$343:$M$406,7,FALSE)-SUM($D387:I387)</f>
        <v>#REF!</v>
      </c>
      <c r="K387" s="152" t="e">
        <f>VLOOKUP($A387,Atashe!$B$343:$M$406,7,FALSE)-SUM($D387:J387)</f>
        <v>#REF!</v>
      </c>
      <c r="L387" s="152" t="e">
        <f>VLOOKUP($A387,Atashe!$B$343:$M$406,7,FALSE)-SUM($D387:K387)</f>
        <v>#REF!</v>
      </c>
      <c r="M387" s="152" t="e">
        <f>VLOOKUP($A387,Atashe!$B$343:$M$406,7,FALSE)-SUM($D387:L387)</f>
        <v>#REF!</v>
      </c>
      <c r="N387" s="152" t="e">
        <f>VLOOKUP($A387,Atashe!$B$343:$M$406,7,FALSE)-SUM($D387:M387)</f>
        <v>#REF!</v>
      </c>
      <c r="O387" s="152" t="e">
        <f>VLOOKUP($A387,Atashe!$B$343:$M$406,7,FALSE)-SUM($D387:N387)</f>
        <v>#REF!</v>
      </c>
      <c r="P387" s="150" t="e">
        <f>SUM(D387:O387)</f>
        <v>#REF!</v>
      </c>
      <c r="Q387" s="150" t="e">
        <f>IF(P387&gt;0,P387/C387*100," ")</f>
        <v>#REF!</v>
      </c>
    </row>
    <row r="388" spans="1:17" s="206" customFormat="1" ht="18.75" x14ac:dyDescent="0.3">
      <c r="A388" s="15">
        <v>13504</v>
      </c>
      <c r="B388" s="24" t="s">
        <v>175</v>
      </c>
      <c r="C388" s="204">
        <f>SUMIF(Atashe!$B$346:$B$406,'Spenzimet mujore -Atashe'!A388,Atashe!$D$346:$D$406)</f>
        <v>0</v>
      </c>
      <c r="D388" s="152" t="e">
        <f>VLOOKUP($A388,Atashe!$B$343:$M$406,7,FALSE)</f>
        <v>#REF!</v>
      </c>
      <c r="E388" s="152" t="e">
        <f>VLOOKUP($A388,Atashe!$B$343:$M$406,7,FALSE)-SUM($D388:D388)</f>
        <v>#REF!</v>
      </c>
      <c r="F388" s="152" t="e">
        <f>VLOOKUP($A388,Atashe!$B$343:$M$406,7,FALSE)-SUM($D388:E388)</f>
        <v>#REF!</v>
      </c>
      <c r="G388" s="152" t="e">
        <f>VLOOKUP($A388,Atashe!$B$343:$M$406,7,FALSE)-SUM($D388:F388)</f>
        <v>#REF!</v>
      </c>
      <c r="H388" s="152" t="e">
        <f>VLOOKUP($A388,Atashe!$B$343:$M$406,7,FALSE)-SUM($D388:G388)</f>
        <v>#REF!</v>
      </c>
      <c r="I388" s="152" t="e">
        <f>VLOOKUP($A388,Atashe!$B$343:$M$406,7,FALSE)-SUM($D388:H388)</f>
        <v>#REF!</v>
      </c>
      <c r="J388" s="152" t="e">
        <f>VLOOKUP($A388,Atashe!$B$343:$M$406,7,FALSE)-SUM($D388:I388)</f>
        <v>#REF!</v>
      </c>
      <c r="K388" s="152" t="e">
        <f>VLOOKUP($A388,Atashe!$B$343:$M$406,7,FALSE)-SUM($D388:J388)</f>
        <v>#REF!</v>
      </c>
      <c r="L388" s="152" t="e">
        <f>VLOOKUP($A388,Atashe!$B$343:$M$406,7,FALSE)-SUM($D388:K388)</f>
        <v>#REF!</v>
      </c>
      <c r="M388" s="152" t="e">
        <f>VLOOKUP($A388,Atashe!$B$343:$M$406,7,FALSE)-SUM($D388:L388)</f>
        <v>#REF!</v>
      </c>
      <c r="N388" s="152" t="e">
        <f>VLOOKUP($A388,Atashe!$B$343:$M$406,7,FALSE)-SUM($D388:M388)</f>
        <v>#REF!</v>
      </c>
      <c r="O388" s="152" t="e">
        <f>VLOOKUP($A388,Atashe!$B$343:$M$406,7,FALSE)-SUM($D388:N388)</f>
        <v>#REF!</v>
      </c>
      <c r="P388" s="150" t="e">
        <f>SUM(D388:O388)</f>
        <v>#REF!</v>
      </c>
      <c r="Q388" s="150" t="e">
        <f>IF(P388&gt;0,P388/C388*100," ")</f>
        <v>#REF!</v>
      </c>
    </row>
    <row r="389" spans="1:17" s="209" customFormat="1" ht="18.75" x14ac:dyDescent="0.3">
      <c r="A389" s="15">
        <v>13505</v>
      </c>
      <c r="B389" s="24" t="s">
        <v>184</v>
      </c>
      <c r="C389" s="204">
        <f>SUMIF(Atashe!$B$346:$B$406,'Spenzimet mujore -Atashe'!A389,Atashe!$D$346:$D$406)</f>
        <v>0</v>
      </c>
      <c r="D389" s="152" t="e">
        <f>VLOOKUP($A389,Atashe!$B$343:$M$406,7,FALSE)</f>
        <v>#REF!</v>
      </c>
      <c r="E389" s="152" t="e">
        <f>VLOOKUP($A389,Atashe!$B$343:$M$406,7,FALSE)-SUM($D389:D389)</f>
        <v>#REF!</v>
      </c>
      <c r="F389" s="152" t="e">
        <f>VLOOKUP($A389,Atashe!$B$343:$M$406,7,FALSE)-SUM($D389:E389)</f>
        <v>#REF!</v>
      </c>
      <c r="G389" s="152" t="e">
        <f>VLOOKUP($A389,Atashe!$B$343:$M$406,7,FALSE)-SUM($D389:F389)</f>
        <v>#REF!</v>
      </c>
      <c r="H389" s="152" t="e">
        <f>VLOOKUP($A389,Atashe!$B$343:$M$406,7,FALSE)-SUM($D389:G389)</f>
        <v>#REF!</v>
      </c>
      <c r="I389" s="152" t="e">
        <f>VLOOKUP($A389,Atashe!$B$343:$M$406,7,FALSE)-SUM($D389:H389)</f>
        <v>#REF!</v>
      </c>
      <c r="J389" s="152" t="e">
        <f>VLOOKUP($A389,Atashe!$B$343:$M$406,7,FALSE)-SUM($D389:I389)</f>
        <v>#REF!</v>
      </c>
      <c r="K389" s="152" t="e">
        <f>VLOOKUP($A389,Atashe!$B$343:$M$406,7,FALSE)-SUM($D389:J389)</f>
        <v>#REF!</v>
      </c>
      <c r="L389" s="152" t="e">
        <f>VLOOKUP($A389,Atashe!$B$343:$M$406,7,FALSE)-SUM($D389:K389)</f>
        <v>#REF!</v>
      </c>
      <c r="M389" s="152" t="e">
        <f>VLOOKUP($A389,Atashe!$B$343:$M$406,7,FALSE)-SUM($D389:L389)</f>
        <v>#REF!</v>
      </c>
      <c r="N389" s="152" t="e">
        <f>VLOOKUP($A389,Atashe!$B$343:$M$406,7,FALSE)-SUM($D389:M389)</f>
        <v>#REF!</v>
      </c>
      <c r="O389" s="152" t="e">
        <f>VLOOKUP($A389,Atashe!$B$343:$M$406,7,FALSE)-SUM($D389:N389)</f>
        <v>#REF!</v>
      </c>
      <c r="P389" s="150" t="e">
        <f>SUM(D389:O389)</f>
        <v>#REF!</v>
      </c>
      <c r="Q389" s="150" t="e">
        <f>IF(P389&gt;0,P389/C389*100," ")</f>
        <v>#REF!</v>
      </c>
    </row>
    <row r="390" spans="1:17" s="206" customFormat="1" ht="18.75" x14ac:dyDescent="0.3">
      <c r="A390" s="15">
        <v>13509</v>
      </c>
      <c r="B390" s="24" t="s">
        <v>138</v>
      </c>
      <c r="C390" s="204">
        <f>SUMIF(Atashe!$B$346:$B$406,'Spenzimet mujore -Atashe'!A390,Atashe!$D$346:$D$406)</f>
        <v>0</v>
      </c>
      <c r="D390" s="152" t="e">
        <f>VLOOKUP($A390,Atashe!$B$343:$M$406,7,FALSE)</f>
        <v>#REF!</v>
      </c>
      <c r="E390" s="152" t="e">
        <f>VLOOKUP($A390,Atashe!$B$343:$M$406,7,FALSE)-SUM($D390:D390)</f>
        <v>#REF!</v>
      </c>
      <c r="F390" s="152" t="e">
        <f>VLOOKUP($A390,Atashe!$B$343:$M$406,7,FALSE)-SUM($D390:E390)</f>
        <v>#REF!</v>
      </c>
      <c r="G390" s="152" t="e">
        <f>VLOOKUP($A390,Atashe!$B$343:$M$406,7,FALSE)-SUM($D390:F390)</f>
        <v>#REF!</v>
      </c>
      <c r="H390" s="152" t="e">
        <f>VLOOKUP($A390,Atashe!$B$343:$M$406,7,FALSE)-SUM($D390:G390)</f>
        <v>#REF!</v>
      </c>
      <c r="I390" s="152" t="e">
        <f>VLOOKUP($A390,Atashe!$B$343:$M$406,7,FALSE)-SUM($D390:H390)</f>
        <v>#REF!</v>
      </c>
      <c r="J390" s="152" t="e">
        <f>VLOOKUP($A390,Atashe!$B$343:$M$406,7,FALSE)-SUM($D390:I390)</f>
        <v>#REF!</v>
      </c>
      <c r="K390" s="152" t="e">
        <f>VLOOKUP($A390,Atashe!$B$343:$M$406,7,FALSE)-SUM($D390:J390)</f>
        <v>#REF!</v>
      </c>
      <c r="L390" s="152" t="e">
        <f>VLOOKUP($A390,Atashe!$B$343:$M$406,7,FALSE)-SUM($D390:K390)</f>
        <v>#REF!</v>
      </c>
      <c r="M390" s="152" t="e">
        <f>VLOOKUP($A390,Atashe!$B$343:$M$406,7,FALSE)-SUM($D390:L390)</f>
        <v>#REF!</v>
      </c>
      <c r="N390" s="152" t="e">
        <f>VLOOKUP($A390,Atashe!$B$343:$M$406,7,FALSE)-SUM($D390:M390)</f>
        <v>#REF!</v>
      </c>
      <c r="O390" s="152" t="e">
        <f>VLOOKUP($A390,Atashe!$B$343:$M$406,7,FALSE)-SUM($D390:N390)</f>
        <v>#REF!</v>
      </c>
      <c r="P390" s="150" t="e">
        <f>SUM(D390:O390)</f>
        <v>#REF!</v>
      </c>
      <c r="Q390" s="150" t="e">
        <f>IF(P390&gt;0,P390/C390*100," ")</f>
        <v>#REF!</v>
      </c>
    </row>
    <row r="391" spans="1:17" s="188" customFormat="1" ht="18.75" x14ac:dyDescent="0.3">
      <c r="A391" s="189">
        <v>1360</v>
      </c>
      <c r="B391" s="190" t="s">
        <v>121</v>
      </c>
      <c r="C391" s="191">
        <f t="shared" ref="C391:O391" si="162">SUM(C392:C396)</f>
        <v>0</v>
      </c>
      <c r="D391" s="191" t="e">
        <f t="shared" si="162"/>
        <v>#REF!</v>
      </c>
      <c r="E391" s="191" t="e">
        <f t="shared" si="162"/>
        <v>#REF!</v>
      </c>
      <c r="F391" s="191" t="e">
        <f t="shared" si="162"/>
        <v>#REF!</v>
      </c>
      <c r="G391" s="191" t="e">
        <f t="shared" si="162"/>
        <v>#REF!</v>
      </c>
      <c r="H391" s="191" t="e">
        <f t="shared" si="162"/>
        <v>#REF!</v>
      </c>
      <c r="I391" s="191" t="e">
        <f t="shared" si="162"/>
        <v>#REF!</v>
      </c>
      <c r="J391" s="191" t="e">
        <f t="shared" si="162"/>
        <v>#REF!</v>
      </c>
      <c r="K391" s="191" t="e">
        <f t="shared" si="162"/>
        <v>#REF!</v>
      </c>
      <c r="L391" s="191" t="e">
        <f t="shared" si="162"/>
        <v>#REF!</v>
      </c>
      <c r="M391" s="191" t="e">
        <f t="shared" si="162"/>
        <v>#REF!</v>
      </c>
      <c r="N391" s="191" t="e">
        <f t="shared" si="162"/>
        <v>#REF!</v>
      </c>
      <c r="O391" s="191" t="e">
        <f t="shared" si="162"/>
        <v>#REF!</v>
      </c>
      <c r="P391" s="191" t="e">
        <f>SUM(P392:P396)</f>
        <v>#REF!</v>
      </c>
      <c r="Q391" s="191" t="e">
        <f t="shared" si="157"/>
        <v>#REF!</v>
      </c>
    </row>
    <row r="392" spans="1:17" ht="18.75" x14ac:dyDescent="0.3">
      <c r="A392" s="15">
        <v>13610</v>
      </c>
      <c r="B392" s="24" t="s">
        <v>7</v>
      </c>
      <c r="C392" s="66">
        <f>SUMIF(Atashe!$B$346:$B$406,'Spenzimet mujore -Atashe'!A392,Atashe!$D$346:$D$406)</f>
        <v>0</v>
      </c>
      <c r="D392" s="152" t="e">
        <f>VLOOKUP($A392,Atashe!$B$343:$M$406,7,FALSE)</f>
        <v>#REF!</v>
      </c>
      <c r="E392" s="152" t="e">
        <f>VLOOKUP($A392,Atashe!$B$343:$M$406,7,FALSE)-SUM($D392:D392)</f>
        <v>#REF!</v>
      </c>
      <c r="F392" s="152" t="e">
        <f>VLOOKUP($A392,Atashe!$B$343:$M$406,7,FALSE)-SUM($D392:E392)</f>
        <v>#REF!</v>
      </c>
      <c r="G392" s="152" t="e">
        <f>VLOOKUP($A392,Atashe!$B$343:$M$406,7,FALSE)-SUM($D392:F392)</f>
        <v>#REF!</v>
      </c>
      <c r="H392" s="152" t="e">
        <f>VLOOKUP($A392,Atashe!$B$343:$M$406,7,FALSE)-SUM($D392:G392)</f>
        <v>#REF!</v>
      </c>
      <c r="I392" s="152" t="e">
        <f>VLOOKUP($A392,Atashe!$B$343:$M$406,7,FALSE)-SUM($D392:H392)</f>
        <v>#REF!</v>
      </c>
      <c r="J392" s="152" t="e">
        <f>VLOOKUP($A392,Atashe!$B$343:$M$406,7,FALSE)-SUM($D392:I392)</f>
        <v>#REF!</v>
      </c>
      <c r="K392" s="152" t="e">
        <f>VLOOKUP($A392,Atashe!$B$343:$M$406,7,FALSE)-SUM($D392:J392)</f>
        <v>#REF!</v>
      </c>
      <c r="L392" s="152" t="e">
        <f>VLOOKUP($A392,Atashe!$B$343:$M$406,7,FALSE)-SUM($D392:K392)</f>
        <v>#REF!</v>
      </c>
      <c r="M392" s="152" t="e">
        <f>VLOOKUP($A392,Atashe!$B$343:$M$406,7,FALSE)-SUM($D392:L392)</f>
        <v>#REF!</v>
      </c>
      <c r="N392" s="152" t="e">
        <f>VLOOKUP($A392,Atashe!$B$343:$M$406,7,FALSE)-SUM($D392:M392)</f>
        <v>#REF!</v>
      </c>
      <c r="O392" s="152" t="e">
        <f>VLOOKUP($A392,Atashe!$B$343:$M$406,7,FALSE)-SUM($D392:N392)</f>
        <v>#REF!</v>
      </c>
      <c r="P392" s="150" t="e">
        <f>SUM(D392:O392)</f>
        <v>#REF!</v>
      </c>
      <c r="Q392" s="150" t="e">
        <f t="shared" si="157"/>
        <v>#REF!</v>
      </c>
    </row>
    <row r="393" spans="1:17" s="206" customFormat="1" ht="18.75" x14ac:dyDescent="0.3">
      <c r="A393" s="15">
        <v>13620</v>
      </c>
      <c r="B393" s="24" t="s">
        <v>177</v>
      </c>
      <c r="C393" s="204">
        <f>SUMIF(Atashe!$B$346:$B$406,'Spenzimet mujore -Atashe'!A393,Atashe!$D$346:$D$406)</f>
        <v>0</v>
      </c>
      <c r="D393" s="152" t="e">
        <f>VLOOKUP($A393,Atashe!$B$343:$M$406,7,FALSE)</f>
        <v>#REF!</v>
      </c>
      <c r="E393" s="152" t="e">
        <f>VLOOKUP($A393,Atashe!$B$343:$M$406,7,FALSE)-SUM($D393:D393)</f>
        <v>#REF!</v>
      </c>
      <c r="F393" s="152" t="e">
        <f>VLOOKUP($A393,Atashe!$B$343:$M$406,7,FALSE)-SUM($D393:E393)</f>
        <v>#REF!</v>
      </c>
      <c r="G393" s="152" t="e">
        <f>VLOOKUP($A393,Atashe!$B$343:$M$406,7,FALSE)-SUM($D393:F393)</f>
        <v>#REF!</v>
      </c>
      <c r="H393" s="152" t="e">
        <f>VLOOKUP($A393,Atashe!$B$343:$M$406,7,FALSE)-SUM($D393:G393)</f>
        <v>#REF!</v>
      </c>
      <c r="I393" s="152" t="e">
        <f>VLOOKUP($A393,Atashe!$B$343:$M$406,7,FALSE)-SUM($D393:H393)</f>
        <v>#REF!</v>
      </c>
      <c r="J393" s="152" t="e">
        <f>VLOOKUP($A393,Atashe!$B$343:$M$406,7,FALSE)-SUM($D393:I393)</f>
        <v>#REF!</v>
      </c>
      <c r="K393" s="152" t="e">
        <f>VLOOKUP($A393,Atashe!$B$343:$M$406,7,FALSE)-SUM($D393:J393)</f>
        <v>#REF!</v>
      </c>
      <c r="L393" s="152" t="e">
        <f>VLOOKUP($A393,Atashe!$B$343:$M$406,7,FALSE)-SUM($D393:K393)</f>
        <v>#REF!</v>
      </c>
      <c r="M393" s="152" t="e">
        <f>VLOOKUP($A393,Atashe!$B$343:$M$406,7,FALSE)-SUM($D393:L393)</f>
        <v>#REF!</v>
      </c>
      <c r="N393" s="152" t="e">
        <f>VLOOKUP($A393,Atashe!$B$343:$M$406,7,FALSE)-SUM($D393:M393)</f>
        <v>#REF!</v>
      </c>
      <c r="O393" s="152" t="e">
        <f>VLOOKUP($A393,Atashe!$B$343:$M$406,7,FALSE)-SUM($D393:N393)</f>
        <v>#REF!</v>
      </c>
      <c r="P393" s="150" t="e">
        <f>SUM(D393:O393)</f>
        <v>#REF!</v>
      </c>
      <c r="Q393" s="150" t="e">
        <f>IF(P393&gt;0,P393/C393*100," ")</f>
        <v>#REF!</v>
      </c>
    </row>
    <row r="394" spans="1:17" s="206" customFormat="1" ht="18.75" x14ac:dyDescent="0.3">
      <c r="A394" s="15">
        <v>13640</v>
      </c>
      <c r="B394" s="24" t="s">
        <v>19</v>
      </c>
      <c r="C394" s="204">
        <f>SUMIF(Atashe!$B$346:$B$406,'Spenzimet mujore -Atashe'!A394,Atashe!$D$346:$D$406)</f>
        <v>0</v>
      </c>
      <c r="D394" s="152" t="e">
        <f>VLOOKUP($A394,Atashe!$B$343:$M$406,7,FALSE)</f>
        <v>#REF!</v>
      </c>
      <c r="E394" s="152" t="e">
        <f>VLOOKUP($A394,Atashe!$B$343:$M$406,7,FALSE)-SUM($D394:D394)</f>
        <v>#REF!</v>
      </c>
      <c r="F394" s="152" t="e">
        <f>VLOOKUP($A394,Atashe!$B$343:$M$406,7,FALSE)-SUM($D394:E394)</f>
        <v>#REF!</v>
      </c>
      <c r="G394" s="152" t="e">
        <f>VLOOKUP($A394,Atashe!$B$343:$M$406,7,FALSE)-SUM($D394:F394)</f>
        <v>#REF!</v>
      </c>
      <c r="H394" s="152" t="e">
        <f>VLOOKUP($A394,Atashe!$B$343:$M$406,7,FALSE)-SUM($D394:G394)</f>
        <v>#REF!</v>
      </c>
      <c r="I394" s="152" t="e">
        <f>VLOOKUP($A394,Atashe!$B$343:$M$406,7,FALSE)-SUM($D394:H394)</f>
        <v>#REF!</v>
      </c>
      <c r="J394" s="152" t="e">
        <f>VLOOKUP($A394,Atashe!$B$343:$M$406,7,FALSE)-SUM($D394:I394)</f>
        <v>#REF!</v>
      </c>
      <c r="K394" s="152" t="e">
        <f>VLOOKUP($A394,Atashe!$B$343:$M$406,7,FALSE)-SUM($D394:J394)</f>
        <v>#REF!</v>
      </c>
      <c r="L394" s="152" t="e">
        <f>VLOOKUP($A394,Atashe!$B$343:$M$406,7,FALSE)-SUM($D394:K394)</f>
        <v>#REF!</v>
      </c>
      <c r="M394" s="152" t="e">
        <f>VLOOKUP($A394,Atashe!$B$343:$M$406,7,FALSE)-SUM($D394:L394)</f>
        <v>#REF!</v>
      </c>
      <c r="N394" s="152" t="e">
        <f>VLOOKUP($A394,Atashe!$B$343:$M$406,7,FALSE)-SUM($D394:M394)</f>
        <v>#REF!</v>
      </c>
      <c r="O394" s="152" t="e">
        <f>VLOOKUP($A394,Atashe!$B$343:$M$406,7,FALSE)-SUM($D394:N394)</f>
        <v>#REF!</v>
      </c>
      <c r="P394" s="150" t="e">
        <f>SUM(D394:O394)</f>
        <v>#REF!</v>
      </c>
      <c r="Q394" s="150" t="e">
        <f>IF(P394&gt;0,P394/C394*100," ")</f>
        <v>#REF!</v>
      </c>
    </row>
    <row r="395" spans="1:17" s="229" customFormat="1" ht="18.75" x14ac:dyDescent="0.3">
      <c r="A395" s="15">
        <v>13650</v>
      </c>
      <c r="B395" s="24" t="s">
        <v>28</v>
      </c>
      <c r="C395" s="204">
        <f>SUMIF(Atashe!$B$346:$B$406,'Spenzimet mujore -Atashe'!A395,Atashe!$D$346:$D$406)</f>
        <v>0</v>
      </c>
      <c r="D395" s="152" t="e">
        <f>VLOOKUP($A395,Atashe!$B$343:$M$406,7,FALSE)</f>
        <v>#REF!</v>
      </c>
      <c r="E395" s="152" t="e">
        <f>VLOOKUP($A395,Atashe!$B$343:$M$406,7,FALSE)-SUM($D395:D395)</f>
        <v>#REF!</v>
      </c>
      <c r="F395" s="152" t="e">
        <f>VLOOKUP($A395,Atashe!$B$343:$M$406,7,FALSE)-SUM($D395:E395)</f>
        <v>#REF!</v>
      </c>
      <c r="G395" s="152" t="e">
        <f>VLOOKUP($A395,Atashe!$B$343:$M$406,7,FALSE)-SUM($D395:F395)</f>
        <v>#REF!</v>
      </c>
      <c r="H395" s="152" t="e">
        <f>VLOOKUP($A395,Atashe!$B$343:$M$406,7,FALSE)-SUM($D395:G395)</f>
        <v>#REF!</v>
      </c>
      <c r="I395" s="152" t="e">
        <f>VLOOKUP($A395,Atashe!$B$343:$M$406,7,FALSE)-SUM($D395:H395)</f>
        <v>#REF!</v>
      </c>
      <c r="J395" s="152" t="e">
        <f>VLOOKUP($A395,Atashe!$B$343:$M$406,7,FALSE)-SUM($D395:I395)</f>
        <v>#REF!</v>
      </c>
      <c r="K395" s="152" t="e">
        <f>VLOOKUP($A395,Atashe!$B$343:$M$406,7,FALSE)-SUM($D395:J395)</f>
        <v>#REF!</v>
      </c>
      <c r="L395" s="152" t="e">
        <f>VLOOKUP($A395,Atashe!$B$343:$M$406,7,FALSE)-SUM($D395:K395)</f>
        <v>#REF!</v>
      </c>
      <c r="M395" s="152" t="e">
        <f>VLOOKUP($A395,Atashe!$B$343:$M$406,7,FALSE)-SUM($D395:L395)</f>
        <v>#REF!</v>
      </c>
      <c r="N395" s="152" t="e">
        <f>VLOOKUP($A395,Atashe!$B$343:$M$406,7,FALSE)-SUM($D395:M395)</f>
        <v>#REF!</v>
      </c>
      <c r="O395" s="152" t="e">
        <f>VLOOKUP($A395,Atashe!$B$343:$M$406,7,FALSE)-SUM($D395:N395)</f>
        <v>#REF!</v>
      </c>
      <c r="P395" s="150" t="e">
        <f>SUM(D395:O395)</f>
        <v>#REF!</v>
      </c>
      <c r="Q395" s="150" t="e">
        <f>IF(P395&gt;0,P395/C395*100," ")</f>
        <v>#REF!</v>
      </c>
    </row>
    <row r="396" spans="1:17" ht="18.75" x14ac:dyDescent="0.3">
      <c r="A396" s="15">
        <v>13660</v>
      </c>
      <c r="B396" s="24" t="s">
        <v>16</v>
      </c>
      <c r="C396" s="66">
        <f>SUMIF(Atashe!$B$346:$B$406,'Spenzimet mujore -Atashe'!A396,Atashe!$D$346:$D$406)</f>
        <v>0</v>
      </c>
      <c r="D396" s="152" t="e">
        <f>VLOOKUP($A396,Atashe!$B$343:$M$406,7,FALSE)</f>
        <v>#REF!</v>
      </c>
      <c r="E396" s="152" t="e">
        <f>VLOOKUP($A396,Atashe!$B$343:$M$406,7,FALSE)-SUM($D396:D396)</f>
        <v>#REF!</v>
      </c>
      <c r="F396" s="152" t="e">
        <f>VLOOKUP($A396,Atashe!$B$343:$M$406,7,FALSE)-SUM($D396:E396)</f>
        <v>#REF!</v>
      </c>
      <c r="G396" s="152" t="e">
        <f>VLOOKUP($A396,Atashe!$B$343:$M$406,7,FALSE)-SUM($D396:F396)</f>
        <v>#REF!</v>
      </c>
      <c r="H396" s="152" t="e">
        <f>VLOOKUP($A396,Atashe!$B$343:$M$406,7,FALSE)-SUM($D396:G396)</f>
        <v>#REF!</v>
      </c>
      <c r="I396" s="152" t="e">
        <f>VLOOKUP($A396,Atashe!$B$343:$M$406,7,FALSE)-SUM($D396:H396)</f>
        <v>#REF!</v>
      </c>
      <c r="J396" s="152" t="e">
        <f>VLOOKUP($A396,Atashe!$B$343:$M$406,7,FALSE)-SUM($D396:I396)</f>
        <v>#REF!</v>
      </c>
      <c r="K396" s="152" t="e">
        <f>VLOOKUP($A396,Atashe!$B$343:$M$406,7,FALSE)-SUM($D396:J396)</f>
        <v>#REF!</v>
      </c>
      <c r="L396" s="152" t="e">
        <f>VLOOKUP($A396,Atashe!$B$343:$M$406,7,FALSE)-SUM($D396:K396)</f>
        <v>#REF!</v>
      </c>
      <c r="M396" s="152" t="e">
        <f>VLOOKUP($A396,Atashe!$B$343:$M$406,7,FALSE)-SUM($D396:L396)</f>
        <v>#REF!</v>
      </c>
      <c r="N396" s="152" t="e">
        <f>VLOOKUP($A396,Atashe!$B$343:$M$406,7,FALSE)-SUM($D396:M396)</f>
        <v>#REF!</v>
      </c>
      <c r="O396" s="152" t="e">
        <f>VLOOKUP($A396,Atashe!$B$343:$M$406,7,FALSE)-SUM($D396:N396)</f>
        <v>#REF!</v>
      </c>
      <c r="P396" s="150" t="e">
        <f>SUM(D396:O396)</f>
        <v>#REF!</v>
      </c>
      <c r="Q396" s="150" t="e">
        <f t="shared" si="157"/>
        <v>#REF!</v>
      </c>
    </row>
    <row r="397" spans="1:17" s="188" customFormat="1" ht="18.75" x14ac:dyDescent="0.3">
      <c r="A397" s="189">
        <v>1370</v>
      </c>
      <c r="B397" s="190" t="s">
        <v>122</v>
      </c>
      <c r="C397" s="191">
        <f t="shared" ref="C397:O397" si="163">SUM(C398:C399)</f>
        <v>0</v>
      </c>
      <c r="D397" s="191" t="e">
        <f t="shared" si="163"/>
        <v>#REF!</v>
      </c>
      <c r="E397" s="191" t="e">
        <f t="shared" si="163"/>
        <v>#REF!</v>
      </c>
      <c r="F397" s="191" t="e">
        <f t="shared" si="163"/>
        <v>#REF!</v>
      </c>
      <c r="G397" s="191" t="e">
        <f t="shared" si="163"/>
        <v>#REF!</v>
      </c>
      <c r="H397" s="191" t="e">
        <f t="shared" si="163"/>
        <v>#REF!</v>
      </c>
      <c r="I397" s="191" t="e">
        <f t="shared" si="163"/>
        <v>#REF!</v>
      </c>
      <c r="J397" s="191" t="e">
        <f t="shared" si="163"/>
        <v>#REF!</v>
      </c>
      <c r="K397" s="191" t="e">
        <f t="shared" si="163"/>
        <v>#REF!</v>
      </c>
      <c r="L397" s="191" t="e">
        <f t="shared" si="163"/>
        <v>#REF!</v>
      </c>
      <c r="M397" s="191" t="e">
        <f t="shared" si="163"/>
        <v>#REF!</v>
      </c>
      <c r="N397" s="191" t="e">
        <f t="shared" si="163"/>
        <v>#REF!</v>
      </c>
      <c r="O397" s="191" t="e">
        <f t="shared" si="163"/>
        <v>#REF!</v>
      </c>
      <c r="P397" s="191" t="e">
        <f>SUM(P398:P399)</f>
        <v>#REF!</v>
      </c>
      <c r="Q397" s="191" t="e">
        <f t="shared" si="157"/>
        <v>#REF!</v>
      </c>
    </row>
    <row r="398" spans="1:17" ht="18.75" x14ac:dyDescent="0.3">
      <c r="A398" s="15">
        <v>13780</v>
      </c>
      <c r="B398" s="24" t="s">
        <v>0</v>
      </c>
      <c r="C398" s="66">
        <f>SUMIF(Atashe!$B$346:$B$406,'Spenzimet mujore -Atashe'!A398,Atashe!$D$346:$D$406)</f>
        <v>0</v>
      </c>
      <c r="D398" s="152" t="e">
        <f>VLOOKUP($A398,Atashe!$B$343:$M$406,7,FALSE)</f>
        <v>#REF!</v>
      </c>
      <c r="E398" s="152" t="e">
        <f>VLOOKUP($A398,Atashe!$B$343:$M$406,7,FALSE)-SUM($D398:D398)</f>
        <v>#REF!</v>
      </c>
      <c r="F398" s="152" t="e">
        <f>VLOOKUP($A398,Atashe!$B$343:$M$406,7,FALSE)-SUM($D398:E398)</f>
        <v>#REF!</v>
      </c>
      <c r="G398" s="152" t="e">
        <f>VLOOKUP($A398,Atashe!$B$343:$M$406,7,FALSE)-SUM($D398:F398)</f>
        <v>#REF!</v>
      </c>
      <c r="H398" s="152" t="e">
        <f>VLOOKUP($A398,Atashe!$B$343:$M$406,7,FALSE)-SUM($D398:G398)</f>
        <v>#REF!</v>
      </c>
      <c r="I398" s="152" t="e">
        <f>VLOOKUP($A398,Atashe!$B$343:$M$406,7,FALSE)-SUM($D398:H398)</f>
        <v>#REF!</v>
      </c>
      <c r="J398" s="152" t="e">
        <f>VLOOKUP($A398,Atashe!$B$343:$M$406,7,FALSE)-SUM($D398:I398)</f>
        <v>#REF!</v>
      </c>
      <c r="K398" s="152" t="e">
        <f>VLOOKUP($A398,Atashe!$B$343:$M$406,7,FALSE)-SUM($D398:J398)</f>
        <v>#REF!</v>
      </c>
      <c r="L398" s="152" t="e">
        <f>VLOOKUP($A398,Atashe!$B$343:$M$406,7,FALSE)-SUM($D398:K398)</f>
        <v>#REF!</v>
      </c>
      <c r="M398" s="152" t="e">
        <f>VLOOKUP($A398,Atashe!$B$343:$M$406,7,FALSE)-SUM($D398:L398)</f>
        <v>#REF!</v>
      </c>
      <c r="N398" s="152" t="e">
        <f>VLOOKUP($A398,Atashe!$B$343:$M$406,7,FALSE)-SUM($D398:M398)</f>
        <v>#REF!</v>
      </c>
      <c r="O398" s="152" t="e">
        <f>VLOOKUP($A398,Atashe!$B$343:$M$406,7,FALSE)-SUM($D398:N398)</f>
        <v>#REF!</v>
      </c>
      <c r="P398" s="150" t="e">
        <f>SUM(D398:O398)</f>
        <v>#REF!</v>
      </c>
      <c r="Q398" s="150" t="e">
        <f t="shared" si="157"/>
        <v>#REF!</v>
      </c>
    </row>
    <row r="399" spans="1:17" s="195" customFormat="1" ht="18.75" x14ac:dyDescent="0.3">
      <c r="A399" s="15">
        <v>13790</v>
      </c>
      <c r="B399" s="24" t="s">
        <v>32</v>
      </c>
      <c r="C399" s="66">
        <f>SUMIF(Atashe!$B$346:$B$406,'Spenzimet mujore -Atashe'!A399,Atashe!$D$346:$D$406)</f>
        <v>0</v>
      </c>
      <c r="D399" s="152" t="e">
        <f>VLOOKUP($A399,Atashe!$B$343:$M$406,7,FALSE)</f>
        <v>#REF!</v>
      </c>
      <c r="E399" s="152" t="e">
        <f>VLOOKUP($A399,Atashe!$B$343:$M$406,7,FALSE)-SUM($D399:D399)</f>
        <v>#REF!</v>
      </c>
      <c r="F399" s="152" t="e">
        <f>VLOOKUP($A399,Atashe!$B$343:$M$406,7,FALSE)-SUM($D399:E399)</f>
        <v>#REF!</v>
      </c>
      <c r="G399" s="152" t="e">
        <f>VLOOKUP($A399,Atashe!$B$343:$M$406,7,FALSE)-SUM($D399:F399)</f>
        <v>#REF!</v>
      </c>
      <c r="H399" s="152" t="e">
        <f>VLOOKUP($A399,Atashe!$B$343:$M$406,7,FALSE)-SUM($D399:G399)</f>
        <v>#REF!</v>
      </c>
      <c r="I399" s="152" t="e">
        <f>VLOOKUP($A399,Atashe!$B$343:$M$406,7,FALSE)-SUM($D399:H399)</f>
        <v>#REF!</v>
      </c>
      <c r="J399" s="152" t="e">
        <f>VLOOKUP($A399,Atashe!$B$343:$M$406,7,FALSE)-SUM($D399:I399)</f>
        <v>#REF!</v>
      </c>
      <c r="K399" s="152" t="e">
        <f>VLOOKUP($A399,Atashe!$B$343:$M$406,7,FALSE)-SUM($D399:J399)</f>
        <v>#REF!</v>
      </c>
      <c r="L399" s="152" t="e">
        <f>VLOOKUP($A399,Atashe!$B$343:$M$406,7,FALSE)-SUM($D399:K399)</f>
        <v>#REF!</v>
      </c>
      <c r="M399" s="152" t="e">
        <f>VLOOKUP($A399,Atashe!$B$343:$M$406,7,FALSE)-SUM($D399:L399)</f>
        <v>#REF!</v>
      </c>
      <c r="N399" s="152" t="e">
        <f>VLOOKUP($A399,Atashe!$B$343:$M$406,7,FALSE)-SUM($D399:M399)</f>
        <v>#REF!</v>
      </c>
      <c r="O399" s="152" t="e">
        <f>VLOOKUP($A399,Atashe!$B$343:$M$406,7,FALSE)-SUM($D399:N399)</f>
        <v>#REF!</v>
      </c>
      <c r="P399" s="150" t="e">
        <f>SUM(D399:O399)</f>
        <v>#REF!</v>
      </c>
      <c r="Q399" s="150" t="e">
        <f t="shared" si="157"/>
        <v>#REF!</v>
      </c>
    </row>
    <row r="400" spans="1:17" s="188" customFormat="1" ht="18.75" x14ac:dyDescent="0.3">
      <c r="A400" s="189">
        <v>1380</v>
      </c>
      <c r="B400" s="190" t="s">
        <v>123</v>
      </c>
      <c r="C400" s="191">
        <f t="shared" ref="C400:P400" si="164">SUM(C401:C401)</f>
        <v>0</v>
      </c>
      <c r="D400" s="191" t="e">
        <f t="shared" si="164"/>
        <v>#REF!</v>
      </c>
      <c r="E400" s="191" t="e">
        <f t="shared" si="164"/>
        <v>#REF!</v>
      </c>
      <c r="F400" s="191" t="e">
        <f t="shared" si="164"/>
        <v>#REF!</v>
      </c>
      <c r="G400" s="191" t="e">
        <f t="shared" si="164"/>
        <v>#REF!</v>
      </c>
      <c r="H400" s="191" t="e">
        <f t="shared" si="164"/>
        <v>#REF!</v>
      </c>
      <c r="I400" s="191" t="e">
        <f t="shared" si="164"/>
        <v>#REF!</v>
      </c>
      <c r="J400" s="191" t="e">
        <f t="shared" si="164"/>
        <v>#REF!</v>
      </c>
      <c r="K400" s="191" t="e">
        <f t="shared" si="164"/>
        <v>#REF!</v>
      </c>
      <c r="L400" s="191" t="e">
        <f t="shared" si="164"/>
        <v>#REF!</v>
      </c>
      <c r="M400" s="191" t="e">
        <f t="shared" si="164"/>
        <v>#REF!</v>
      </c>
      <c r="N400" s="191" t="e">
        <f t="shared" si="164"/>
        <v>#REF!</v>
      </c>
      <c r="O400" s="191" t="e">
        <f t="shared" si="164"/>
        <v>#REF!</v>
      </c>
      <c r="P400" s="191" t="e">
        <f t="shared" si="164"/>
        <v>#REF!</v>
      </c>
      <c r="Q400" s="191" t="e">
        <f t="shared" si="157"/>
        <v>#REF!</v>
      </c>
    </row>
    <row r="401" spans="1:17" ht="18.75" x14ac:dyDescent="0.3">
      <c r="A401" s="15">
        <v>13851</v>
      </c>
      <c r="B401" s="24" t="s">
        <v>83</v>
      </c>
      <c r="C401" s="66">
        <f>SUMIF(Atashe!$B$346:$B$406,'Spenzimet mujore -Atashe'!A401,Atashe!$D$346:$D$406)</f>
        <v>0</v>
      </c>
      <c r="D401" s="152" t="e">
        <f>VLOOKUP($A401,Atashe!$B$343:$M$406,7,FALSE)</f>
        <v>#REF!</v>
      </c>
      <c r="E401" s="152" t="e">
        <f>VLOOKUP($A401,Atashe!$B$343:$M$406,7,FALSE)-SUM($D401:D401)</f>
        <v>#REF!</v>
      </c>
      <c r="F401" s="152" t="e">
        <f>VLOOKUP($A401,Atashe!$B$343:$M$406,7,FALSE)-SUM($D401:E401)</f>
        <v>#REF!</v>
      </c>
      <c r="G401" s="152" t="e">
        <f>VLOOKUP($A401,Atashe!$B$343:$M$406,7,FALSE)-SUM($D401:F401)</f>
        <v>#REF!</v>
      </c>
      <c r="H401" s="152" t="e">
        <f>VLOOKUP($A401,Atashe!$B$343:$M$406,7,FALSE)-SUM($D401:G401)</f>
        <v>#REF!</v>
      </c>
      <c r="I401" s="152" t="e">
        <f>VLOOKUP($A401,Atashe!$B$343:$M$406,7,FALSE)-SUM($D401:H401)</f>
        <v>#REF!</v>
      </c>
      <c r="J401" s="152" t="e">
        <f>VLOOKUP($A401,Atashe!$B$343:$M$406,7,FALSE)-SUM($D401:I401)</f>
        <v>#REF!</v>
      </c>
      <c r="K401" s="152" t="e">
        <f>VLOOKUP($A401,Atashe!$B$343:$M$406,7,FALSE)-SUM($D401:J401)</f>
        <v>#REF!</v>
      </c>
      <c r="L401" s="152" t="e">
        <f>VLOOKUP($A401,Atashe!$B$343:$M$406,7,FALSE)-SUM($D401:K401)</f>
        <v>#REF!</v>
      </c>
      <c r="M401" s="152" t="e">
        <f>VLOOKUP($A401,Atashe!$B$343:$M$406,7,FALSE)-SUM($D401:L401)</f>
        <v>#REF!</v>
      </c>
      <c r="N401" s="152" t="e">
        <f>VLOOKUP($A401,Atashe!$B$343:$M$406,7,FALSE)-SUM($D401:M401)</f>
        <v>#REF!</v>
      </c>
      <c r="O401" s="152" t="e">
        <f>VLOOKUP($A401,Atashe!$B$343:$M$406,7,FALSE)-SUM($D401:N401)</f>
        <v>#REF!</v>
      </c>
      <c r="P401" s="150" t="e">
        <f>SUM(D401:O401)</f>
        <v>#REF!</v>
      </c>
      <c r="Q401" s="150" t="e">
        <f t="shared" si="157"/>
        <v>#REF!</v>
      </c>
    </row>
    <row r="402" spans="1:17" s="195" customFormat="1" ht="18.75" x14ac:dyDescent="0.3">
      <c r="A402" s="189">
        <v>1390</v>
      </c>
      <c r="B402" s="190" t="s">
        <v>127</v>
      </c>
      <c r="C402" s="191">
        <f t="shared" ref="C402:O402" si="165">SUM(C403:C403)</f>
        <v>0</v>
      </c>
      <c r="D402" s="191" t="e">
        <f t="shared" si="165"/>
        <v>#REF!</v>
      </c>
      <c r="E402" s="191" t="e">
        <f t="shared" si="165"/>
        <v>#REF!</v>
      </c>
      <c r="F402" s="191" t="e">
        <f t="shared" si="165"/>
        <v>#REF!</v>
      </c>
      <c r="G402" s="191" t="e">
        <f t="shared" si="165"/>
        <v>#REF!</v>
      </c>
      <c r="H402" s="191" t="e">
        <f t="shared" si="165"/>
        <v>#REF!</v>
      </c>
      <c r="I402" s="191" t="e">
        <f t="shared" si="165"/>
        <v>#REF!</v>
      </c>
      <c r="J402" s="191" t="e">
        <f t="shared" si="165"/>
        <v>#REF!</v>
      </c>
      <c r="K402" s="191" t="e">
        <f t="shared" si="165"/>
        <v>#REF!</v>
      </c>
      <c r="L402" s="191" t="e">
        <f t="shared" si="165"/>
        <v>#REF!</v>
      </c>
      <c r="M402" s="191" t="e">
        <f t="shared" si="165"/>
        <v>#REF!</v>
      </c>
      <c r="N402" s="191" t="e">
        <f t="shared" si="165"/>
        <v>#REF!</v>
      </c>
      <c r="O402" s="191" t="e">
        <f t="shared" si="165"/>
        <v>#REF!</v>
      </c>
      <c r="P402" s="191" t="e">
        <f>SUM(P403:P403)</f>
        <v>#REF!</v>
      </c>
      <c r="Q402" s="191" t="e">
        <f t="shared" si="157"/>
        <v>#REF!</v>
      </c>
    </row>
    <row r="403" spans="1:17" s="195" customFormat="1" ht="18.75" x14ac:dyDescent="0.3">
      <c r="A403" s="15">
        <v>13918</v>
      </c>
      <c r="B403" s="24" t="s">
        <v>128</v>
      </c>
      <c r="C403" s="66">
        <f>SUMIF(Atashe!$B$346:$B$406,'Spenzimet mujore -Atashe'!A403,Atashe!$D$346:$D$406)</f>
        <v>0</v>
      </c>
      <c r="D403" s="152" t="e">
        <f>VLOOKUP($A403,Atashe!$B$343:$M$406,7,FALSE)</f>
        <v>#REF!</v>
      </c>
      <c r="E403" s="152" t="e">
        <f>VLOOKUP($A403,Atashe!$B$343:$M$406,7,FALSE)-SUM($D403:D403)</f>
        <v>#REF!</v>
      </c>
      <c r="F403" s="152" t="e">
        <f>VLOOKUP($A403,Atashe!$B$343:$M$406,7,FALSE)-SUM($D403:E403)</f>
        <v>#REF!</v>
      </c>
      <c r="G403" s="152" t="e">
        <f>VLOOKUP($A403,Atashe!$B$343:$M$406,7,FALSE)-SUM($D403:F403)</f>
        <v>#REF!</v>
      </c>
      <c r="H403" s="152" t="e">
        <f>VLOOKUP($A403,Atashe!$B$343:$M$406,7,FALSE)-SUM($D403:G403)</f>
        <v>#REF!</v>
      </c>
      <c r="I403" s="152" t="e">
        <f>VLOOKUP($A403,Atashe!$B$343:$M$406,7,FALSE)-SUM($D403:H403)</f>
        <v>#REF!</v>
      </c>
      <c r="J403" s="152" t="e">
        <f>VLOOKUP($A403,Atashe!$B$343:$M$406,7,FALSE)-SUM($D403:I403)</f>
        <v>#REF!</v>
      </c>
      <c r="K403" s="152" t="e">
        <f>VLOOKUP($A403,Atashe!$B$343:$M$406,7,FALSE)-SUM($D403:J403)</f>
        <v>#REF!</v>
      </c>
      <c r="L403" s="152" t="e">
        <f>VLOOKUP($A403,Atashe!$B$343:$M$406,7,FALSE)-SUM($D403:K403)</f>
        <v>#REF!</v>
      </c>
      <c r="M403" s="152" t="e">
        <f>VLOOKUP($A403,Atashe!$B$343:$M$406,7,FALSE)-SUM($D403:L403)</f>
        <v>#REF!</v>
      </c>
      <c r="N403" s="152" t="e">
        <f>VLOOKUP($A403,Atashe!$B$343:$M$406,7,FALSE)-SUM($D403:M403)</f>
        <v>#REF!</v>
      </c>
      <c r="O403" s="152" t="e">
        <f>VLOOKUP($A403,Atashe!$B$343:$M$406,7,FALSE)-SUM($D403:N403)</f>
        <v>#REF!</v>
      </c>
      <c r="P403" s="150" t="e">
        <f>SUM(D403:O403)</f>
        <v>#REF!</v>
      </c>
      <c r="Q403" s="150" t="e">
        <f t="shared" si="157"/>
        <v>#REF!</v>
      </c>
    </row>
    <row r="404" spans="1:17" s="195" customFormat="1" ht="18.75" x14ac:dyDescent="0.3">
      <c r="A404" s="189">
        <v>1395</v>
      </c>
      <c r="B404" s="190" t="s">
        <v>129</v>
      </c>
      <c r="C404" s="191">
        <f t="shared" ref="C404:O404" si="166">SUM(C405:C408)</f>
        <v>0</v>
      </c>
      <c r="D404" s="191" t="e">
        <f t="shared" si="166"/>
        <v>#REF!</v>
      </c>
      <c r="E404" s="191" t="e">
        <f t="shared" si="166"/>
        <v>#REF!</v>
      </c>
      <c r="F404" s="191" t="e">
        <f t="shared" si="166"/>
        <v>#REF!</v>
      </c>
      <c r="G404" s="191" t="e">
        <f t="shared" si="166"/>
        <v>#REF!</v>
      </c>
      <c r="H404" s="191" t="e">
        <f t="shared" si="166"/>
        <v>#REF!</v>
      </c>
      <c r="I404" s="191" t="e">
        <f t="shared" si="166"/>
        <v>#REF!</v>
      </c>
      <c r="J404" s="191" t="e">
        <f t="shared" si="166"/>
        <v>#REF!</v>
      </c>
      <c r="K404" s="191" t="e">
        <f t="shared" si="166"/>
        <v>#REF!</v>
      </c>
      <c r="L404" s="191" t="e">
        <f t="shared" si="166"/>
        <v>#REF!</v>
      </c>
      <c r="M404" s="191" t="e">
        <f t="shared" si="166"/>
        <v>#REF!</v>
      </c>
      <c r="N404" s="191" t="e">
        <f t="shared" si="166"/>
        <v>#REF!</v>
      </c>
      <c r="O404" s="191" t="e">
        <f t="shared" si="166"/>
        <v>#REF!</v>
      </c>
      <c r="P404" s="191" t="e">
        <f>SUM(P405:P408)</f>
        <v>#REF!</v>
      </c>
      <c r="Q404" s="191" t="e">
        <f t="shared" si="157"/>
        <v>#REF!</v>
      </c>
    </row>
    <row r="405" spans="1:17" s="195" customFormat="1" ht="18.75" x14ac:dyDescent="0.3">
      <c r="A405" s="15">
        <v>13950</v>
      </c>
      <c r="B405" s="24" t="s">
        <v>3</v>
      </c>
      <c r="C405" s="66">
        <f>SUMIF(Atashe!$B$346:$B$406,'Spenzimet mujore -Atashe'!A405,Atashe!$D$346:$D$406)</f>
        <v>0</v>
      </c>
      <c r="D405" s="152" t="e">
        <f>VLOOKUP($A405,Atashe!$B$343:$M$406,7,FALSE)</f>
        <v>#REF!</v>
      </c>
      <c r="E405" s="152" t="e">
        <f>VLOOKUP($A405,Atashe!$B$343:$M$406,7,FALSE)-SUM($D405:D405)</f>
        <v>#REF!</v>
      </c>
      <c r="F405" s="152" t="e">
        <f>VLOOKUP($A405,Atashe!$B$343:$M$406,7,FALSE)-SUM($D405:E405)</f>
        <v>#REF!</v>
      </c>
      <c r="G405" s="152" t="e">
        <f>VLOOKUP($A405,Atashe!$B$343:$M$406,7,FALSE)-SUM($D405:F405)</f>
        <v>#REF!</v>
      </c>
      <c r="H405" s="152" t="e">
        <f>VLOOKUP($A405,Atashe!$B$343:$M$406,7,FALSE)-SUM($D405:G405)</f>
        <v>#REF!</v>
      </c>
      <c r="I405" s="152" t="e">
        <f>VLOOKUP($A405,Atashe!$B$343:$M$406,7,FALSE)-SUM($D405:H405)</f>
        <v>#REF!</v>
      </c>
      <c r="J405" s="152" t="e">
        <f>VLOOKUP($A405,Atashe!$B$343:$M$406,7,FALSE)-SUM($D405:I405)</f>
        <v>#REF!</v>
      </c>
      <c r="K405" s="152" t="e">
        <f>VLOOKUP($A405,Atashe!$B$343:$M$406,7,FALSE)-SUM($D405:J405)</f>
        <v>#REF!</v>
      </c>
      <c r="L405" s="152" t="e">
        <f>VLOOKUP($A405,Atashe!$B$343:$M$406,7,FALSE)-SUM($D405:K405)</f>
        <v>#REF!</v>
      </c>
      <c r="M405" s="152" t="e">
        <f>VLOOKUP($A405,Atashe!$B$343:$M$406,7,FALSE)-SUM($D405:L405)</f>
        <v>#REF!</v>
      </c>
      <c r="N405" s="152" t="e">
        <f>VLOOKUP($A405,Atashe!$B$343:$M$406,7,FALSE)-SUM($D405:M405)</f>
        <v>#REF!</v>
      </c>
      <c r="O405" s="152" t="e">
        <f>VLOOKUP($A405,Atashe!$B$343:$M$406,7,FALSE)-SUM($D405:N405)</f>
        <v>#REF!</v>
      </c>
      <c r="P405" s="150" t="e">
        <f>SUM(D405:O405)</f>
        <v>#REF!</v>
      </c>
      <c r="Q405" s="150" t="e">
        <f t="shared" si="157"/>
        <v>#REF!</v>
      </c>
    </row>
    <row r="406" spans="1:17" s="207" customFormat="1" ht="18.75" x14ac:dyDescent="0.3">
      <c r="A406" s="15">
        <v>13951</v>
      </c>
      <c r="B406" s="24" t="s">
        <v>8</v>
      </c>
      <c r="C406" s="204">
        <f>SUMIF(Atashe!$B$346:$B$406,'Spenzimet mujore -Atashe'!A406,Atashe!$D$346:$D$406)</f>
        <v>0</v>
      </c>
      <c r="D406" s="152" t="e">
        <f>VLOOKUP($A406,Atashe!$B$343:$M$406,7,FALSE)</f>
        <v>#REF!</v>
      </c>
      <c r="E406" s="152" t="e">
        <f>VLOOKUP($A406,Atashe!$B$343:$M$406,7,FALSE)-SUM($D406:D406)</f>
        <v>#REF!</v>
      </c>
      <c r="F406" s="152" t="e">
        <f>VLOOKUP($A406,Atashe!$B$343:$M$406,7,FALSE)-SUM($D406:E406)</f>
        <v>#REF!</v>
      </c>
      <c r="G406" s="152" t="e">
        <f>VLOOKUP($A406,Atashe!$B$343:$M$406,7,FALSE)-SUM($D406:F406)</f>
        <v>#REF!</v>
      </c>
      <c r="H406" s="152" t="e">
        <f>VLOOKUP($A406,Atashe!$B$343:$M$406,7,FALSE)-SUM($D406:G406)</f>
        <v>#REF!</v>
      </c>
      <c r="I406" s="152" t="e">
        <f>VLOOKUP($A406,Atashe!$B$343:$M$406,7,FALSE)-SUM($D406:H406)</f>
        <v>#REF!</v>
      </c>
      <c r="J406" s="152" t="e">
        <f>VLOOKUP($A406,Atashe!$B$343:$M$406,7,FALSE)-SUM($D406:I406)</f>
        <v>#REF!</v>
      </c>
      <c r="K406" s="152" t="e">
        <f>VLOOKUP($A406,Atashe!$B$343:$M$406,7,FALSE)-SUM($D406:J406)</f>
        <v>#REF!</v>
      </c>
      <c r="L406" s="152" t="e">
        <f>VLOOKUP($A406,Atashe!$B$343:$M$406,7,FALSE)-SUM($D406:K406)</f>
        <v>#REF!</v>
      </c>
      <c r="M406" s="152" t="e">
        <f>VLOOKUP($A406,Atashe!$B$343:$M$406,7,FALSE)-SUM($D406:L406)</f>
        <v>#REF!</v>
      </c>
      <c r="N406" s="152" t="e">
        <f>VLOOKUP($A406,Atashe!$B$343:$M$406,7,FALSE)-SUM($D406:M406)</f>
        <v>#REF!</v>
      </c>
      <c r="O406" s="152" t="e">
        <f>VLOOKUP($A406,Atashe!$B$343:$M$406,7,FALSE)-SUM($D406:N406)</f>
        <v>#REF!</v>
      </c>
      <c r="P406" s="150" t="e">
        <f>SUM(D406:O406)</f>
        <v>#REF!</v>
      </c>
      <c r="Q406" s="150" t="e">
        <f>IF(P406&gt;0,P406/C406*100," ")</f>
        <v>#REF!</v>
      </c>
    </row>
    <row r="407" spans="1:17" s="240" customFormat="1" ht="18.75" x14ac:dyDescent="0.3">
      <c r="A407" s="15">
        <v>13952</v>
      </c>
      <c r="B407" s="24" t="s">
        <v>192</v>
      </c>
      <c r="C407" s="204">
        <f>SUMIF(Atashe!$B$346:$B$406,'Spenzimet mujore -Atashe'!A407,Atashe!$D$346:$D$406)</f>
        <v>0</v>
      </c>
      <c r="D407" s="152" t="e">
        <f>VLOOKUP($A407,Atashe!$B$343:$M$406,7,FALSE)</f>
        <v>#REF!</v>
      </c>
      <c r="E407" s="152" t="e">
        <f>VLOOKUP($A407,Atashe!$B$343:$M$406,7,FALSE)-SUM($D407:D407)</f>
        <v>#REF!</v>
      </c>
      <c r="F407" s="152" t="e">
        <f>VLOOKUP($A407,Atashe!$B$343:$M$406,7,FALSE)-SUM($D407:E407)</f>
        <v>#REF!</v>
      </c>
      <c r="G407" s="152" t="e">
        <f>VLOOKUP($A407,Atashe!$B$343:$M$406,7,FALSE)-SUM($D407:F407)</f>
        <v>#REF!</v>
      </c>
      <c r="H407" s="152" t="e">
        <f>VLOOKUP($A407,Atashe!$B$343:$M$406,7,FALSE)-SUM($D407:G407)</f>
        <v>#REF!</v>
      </c>
      <c r="I407" s="152" t="e">
        <f>VLOOKUP($A407,Atashe!$B$343:$M$406,7,FALSE)-SUM($D407:H407)</f>
        <v>#REF!</v>
      </c>
      <c r="J407" s="152" t="e">
        <f>VLOOKUP($A407,Atashe!$B$343:$M$406,7,FALSE)-SUM($D407:I407)</f>
        <v>#REF!</v>
      </c>
      <c r="K407" s="152" t="e">
        <f>VLOOKUP($A407,Atashe!$B$343:$M$406,7,FALSE)-SUM($D407:J407)</f>
        <v>#REF!</v>
      </c>
      <c r="L407" s="152" t="e">
        <f>VLOOKUP($A407,Atashe!$B$343:$M$406,7,FALSE)-SUM($D407:K407)</f>
        <v>#REF!</v>
      </c>
      <c r="M407" s="152" t="e">
        <f>VLOOKUP($A407,Atashe!$B$343:$M$406,7,FALSE)-SUM($D407:L407)</f>
        <v>#REF!</v>
      </c>
      <c r="N407" s="152" t="e">
        <f>VLOOKUP($A407,Atashe!$B$343:$M$406,7,FALSE)-SUM($D407:M407)</f>
        <v>#REF!</v>
      </c>
      <c r="O407" s="152" t="e">
        <f>VLOOKUP($A407,Atashe!$B$343:$M$406,7,FALSE)-SUM($D407:N407)</f>
        <v>#REF!</v>
      </c>
      <c r="P407" s="150" t="e">
        <f>SUM(D407:O407)</f>
        <v>#REF!</v>
      </c>
      <c r="Q407" s="150" t="e">
        <f>IF(P407&gt;0,P407/C407*100," ")</f>
        <v>#REF!</v>
      </c>
    </row>
    <row r="408" spans="1:17" s="195" customFormat="1" ht="18.75" x14ac:dyDescent="0.3">
      <c r="A408" s="15">
        <v>13953</v>
      </c>
      <c r="B408" s="24" t="s">
        <v>130</v>
      </c>
      <c r="C408" s="66">
        <f>SUMIF(Atashe!$B$346:$B$406,'Spenzimet mujore -Atashe'!A408,Atashe!$D$346:$D$406)</f>
        <v>0</v>
      </c>
      <c r="D408" s="152" t="e">
        <f>VLOOKUP($A408,Atashe!$B$343:$M$406,7,FALSE)</f>
        <v>#REF!</v>
      </c>
      <c r="E408" s="152" t="e">
        <f>VLOOKUP($A408,Atashe!$B$343:$M$406,7,FALSE)-SUM($D408:D408)</f>
        <v>#REF!</v>
      </c>
      <c r="F408" s="152" t="e">
        <f>VLOOKUP($A408,Atashe!$B$343:$M$406,7,FALSE)-SUM($D408:E408)</f>
        <v>#REF!</v>
      </c>
      <c r="G408" s="152" t="e">
        <f>VLOOKUP($A408,Atashe!$B$343:$M$406,7,FALSE)-SUM($D408:F408)</f>
        <v>#REF!</v>
      </c>
      <c r="H408" s="152" t="e">
        <f>VLOOKUP($A408,Atashe!$B$343:$M$406,7,FALSE)-SUM($D408:G408)</f>
        <v>#REF!</v>
      </c>
      <c r="I408" s="152" t="e">
        <f>VLOOKUP($A408,Atashe!$B$343:$M$406,7,FALSE)-SUM($D408:H408)</f>
        <v>#REF!</v>
      </c>
      <c r="J408" s="152" t="e">
        <f>VLOOKUP($A408,Atashe!$B$343:$M$406,7,FALSE)-SUM($D408:I408)</f>
        <v>#REF!</v>
      </c>
      <c r="K408" s="152" t="e">
        <f>VLOOKUP($A408,Atashe!$B$343:$M$406,7,FALSE)-SUM($D408:J408)</f>
        <v>#REF!</v>
      </c>
      <c r="L408" s="152" t="e">
        <f>VLOOKUP($A408,Atashe!$B$343:$M$406,7,FALSE)-SUM($D408:K408)</f>
        <v>#REF!</v>
      </c>
      <c r="M408" s="152" t="e">
        <f>VLOOKUP($A408,Atashe!$B$343:$M$406,7,FALSE)-SUM($D408:L408)</f>
        <v>#REF!</v>
      </c>
      <c r="N408" s="152" t="e">
        <f>VLOOKUP($A408,Atashe!$B$343:$M$406,7,FALSE)-SUM($D408:M408)</f>
        <v>#REF!</v>
      </c>
      <c r="O408" s="152" t="e">
        <f>VLOOKUP($A408,Atashe!$B$343:$M$406,7,FALSE)-SUM($D408:N408)</f>
        <v>#REF!</v>
      </c>
      <c r="P408" s="150" t="e">
        <f>SUM(D408:O408)</f>
        <v>#REF!</v>
      </c>
      <c r="Q408" s="150" t="e">
        <f t="shared" si="157"/>
        <v>#REF!</v>
      </c>
    </row>
    <row r="409" spans="1:17" s="188" customFormat="1" ht="18.75" x14ac:dyDescent="0.3">
      <c r="A409" s="189">
        <v>1400</v>
      </c>
      <c r="B409" s="190" t="s">
        <v>124</v>
      </c>
      <c r="C409" s="191">
        <f t="shared" ref="C409:P409" si="167">SUM(C410:C413)</f>
        <v>0</v>
      </c>
      <c r="D409" s="191" t="e">
        <f t="shared" si="167"/>
        <v>#REF!</v>
      </c>
      <c r="E409" s="191" t="e">
        <f t="shared" si="167"/>
        <v>#REF!</v>
      </c>
      <c r="F409" s="191" t="e">
        <f t="shared" si="167"/>
        <v>#REF!</v>
      </c>
      <c r="G409" s="191" t="e">
        <f t="shared" si="167"/>
        <v>#REF!</v>
      </c>
      <c r="H409" s="191" t="e">
        <f t="shared" si="167"/>
        <v>#REF!</v>
      </c>
      <c r="I409" s="191" t="e">
        <f t="shared" si="167"/>
        <v>#REF!</v>
      </c>
      <c r="J409" s="191" t="e">
        <f t="shared" si="167"/>
        <v>#REF!</v>
      </c>
      <c r="K409" s="191" t="e">
        <f t="shared" si="167"/>
        <v>#REF!</v>
      </c>
      <c r="L409" s="191" t="e">
        <f t="shared" si="167"/>
        <v>#REF!</v>
      </c>
      <c r="M409" s="191" t="e">
        <f t="shared" si="167"/>
        <v>#REF!</v>
      </c>
      <c r="N409" s="191" t="e">
        <f t="shared" si="167"/>
        <v>#REF!</v>
      </c>
      <c r="O409" s="191" t="e">
        <f t="shared" si="167"/>
        <v>#REF!</v>
      </c>
      <c r="P409" s="191" t="e">
        <f t="shared" si="167"/>
        <v>#REF!</v>
      </c>
      <c r="Q409" s="191" t="e">
        <f t="shared" si="157"/>
        <v>#REF!</v>
      </c>
    </row>
    <row r="410" spans="1:17" ht="18.75" x14ac:dyDescent="0.3">
      <c r="A410" s="15">
        <v>14010</v>
      </c>
      <c r="B410" s="24" t="s">
        <v>9</v>
      </c>
      <c r="C410" s="66">
        <f>SUMIF(Atashe!$B$346:$B$406,'Spenzimet mujore -Atashe'!A410,Atashe!$D$346:$D$406)</f>
        <v>0</v>
      </c>
      <c r="D410" s="152" t="e">
        <f>VLOOKUP($A410,Atashe!$B$343:$M$406,7,FALSE)</f>
        <v>#REF!</v>
      </c>
      <c r="E410" s="152" t="e">
        <f>VLOOKUP($A410,Atashe!$B$343:$M$406,7,FALSE)-SUM($D410:D410)</f>
        <v>#REF!</v>
      </c>
      <c r="F410" s="152" t="e">
        <f>VLOOKUP($A410,Atashe!$B$343:$M$406,7,FALSE)-SUM($D410:E410)</f>
        <v>#REF!</v>
      </c>
      <c r="G410" s="152" t="e">
        <f>VLOOKUP($A410,Atashe!$B$343:$M$406,7,FALSE)-SUM($D410:F410)</f>
        <v>#REF!</v>
      </c>
      <c r="H410" s="152" t="e">
        <f>VLOOKUP($A410,Atashe!$B$343:$M$406,7,FALSE)-SUM($D410:G410)</f>
        <v>#REF!</v>
      </c>
      <c r="I410" s="152" t="e">
        <f>VLOOKUP($A410,Atashe!$B$343:$M$406,7,FALSE)-SUM($D410:H410)</f>
        <v>#REF!</v>
      </c>
      <c r="J410" s="152" t="e">
        <f>VLOOKUP($A410,Atashe!$B$343:$M$406,7,FALSE)-SUM($D410:I410)</f>
        <v>#REF!</v>
      </c>
      <c r="K410" s="152" t="e">
        <f>VLOOKUP($A410,Atashe!$B$343:$M$406,7,FALSE)-SUM($D410:J410)</f>
        <v>#REF!</v>
      </c>
      <c r="L410" s="152" t="e">
        <f>VLOOKUP($A410,Atashe!$B$343:$M$406,7,FALSE)-SUM($D410:K410)</f>
        <v>#REF!</v>
      </c>
      <c r="M410" s="152" t="e">
        <f>VLOOKUP($A410,Atashe!$B$343:$M$406,7,FALSE)-SUM($D410:L410)</f>
        <v>#REF!</v>
      </c>
      <c r="N410" s="152" t="e">
        <f>VLOOKUP($A410,Atashe!$B$343:$M$406,7,FALSE)-SUM($D410:M410)</f>
        <v>#REF!</v>
      </c>
      <c r="O410" s="152" t="e">
        <f>VLOOKUP($A410,Atashe!$B$343:$M$406,7,FALSE)-SUM($D410:N410)</f>
        <v>#REF!</v>
      </c>
      <c r="P410" s="150" t="e">
        <f>SUM(D410:O410)</f>
        <v>#REF!</v>
      </c>
      <c r="Q410" s="150" t="e">
        <f t="shared" si="157"/>
        <v>#REF!</v>
      </c>
    </row>
    <row r="411" spans="1:17" s="202" customFormat="1" ht="18.75" x14ac:dyDescent="0.3">
      <c r="A411" s="15">
        <v>14020</v>
      </c>
      <c r="B411" s="24" t="s">
        <v>135</v>
      </c>
      <c r="C411" s="204">
        <f>SUMIF(Atashe!$B$346:$B$406,'Spenzimet mujore -Atashe'!A411,Atashe!$D$346:$D$406)</f>
        <v>0</v>
      </c>
      <c r="D411" s="152" t="e">
        <f>VLOOKUP($A411,Atashe!$B$343:$M$406,7,FALSE)</f>
        <v>#REF!</v>
      </c>
      <c r="E411" s="152" t="e">
        <f>VLOOKUP($A411,Atashe!$B$343:$M$406,7,FALSE)-SUM($D411:D411)</f>
        <v>#REF!</v>
      </c>
      <c r="F411" s="152" t="e">
        <f>VLOOKUP($A411,Atashe!$B$343:$M$406,7,FALSE)-SUM($D411:E411)</f>
        <v>#REF!</v>
      </c>
      <c r="G411" s="152" t="e">
        <f>VLOOKUP($A411,Atashe!$B$343:$M$406,7,FALSE)-SUM($D411:F411)</f>
        <v>#REF!</v>
      </c>
      <c r="H411" s="152" t="e">
        <f>VLOOKUP($A411,Atashe!$B$343:$M$406,7,FALSE)-SUM($D411:G411)</f>
        <v>#REF!</v>
      </c>
      <c r="I411" s="152" t="e">
        <f>VLOOKUP($A411,Atashe!$B$343:$M$406,7,FALSE)-SUM($D411:H411)</f>
        <v>#REF!</v>
      </c>
      <c r="J411" s="152" t="e">
        <f>VLOOKUP($A411,Atashe!$B$343:$M$406,7,FALSE)-SUM($D411:I411)</f>
        <v>#REF!</v>
      </c>
      <c r="K411" s="152" t="e">
        <f>VLOOKUP($A411,Atashe!$B$343:$M$406,7,FALSE)-SUM($D411:J411)</f>
        <v>#REF!</v>
      </c>
      <c r="L411" s="152" t="e">
        <f>VLOOKUP($A411,Atashe!$B$343:$M$406,7,FALSE)-SUM($D411:K411)</f>
        <v>#REF!</v>
      </c>
      <c r="M411" s="152" t="e">
        <f>VLOOKUP($A411,Atashe!$B$343:$M$406,7,FALSE)-SUM($D411:L411)</f>
        <v>#REF!</v>
      </c>
      <c r="N411" s="152" t="e">
        <f>VLOOKUP($A411,Atashe!$B$343:$M$406,7,FALSE)-SUM($D411:M411)</f>
        <v>#REF!</v>
      </c>
      <c r="O411" s="152" t="e">
        <f>VLOOKUP($A411,Atashe!$B$343:$M$406,7,FALSE)-SUM($D411:N411)</f>
        <v>#REF!</v>
      </c>
      <c r="P411" s="150" t="e">
        <f>SUM(D411:O411)</f>
        <v>#REF!</v>
      </c>
      <c r="Q411" s="150" t="e">
        <f>IF(P411&gt;0,P411/C411*100," ")</f>
        <v>#REF!</v>
      </c>
    </row>
    <row r="412" spans="1:17" s="230" customFormat="1" ht="18.75" x14ac:dyDescent="0.3">
      <c r="A412" s="15">
        <v>14040</v>
      </c>
      <c r="B412" s="24" t="s">
        <v>29</v>
      </c>
      <c r="C412" s="204">
        <f>SUMIF(Atashe!$B$346:$B$406,'Spenzimet mujore -Atashe'!A412,Atashe!$D$346:$D$406)</f>
        <v>0</v>
      </c>
      <c r="D412" s="152" t="e">
        <f>VLOOKUP($A412,Atashe!$B$343:$M$406,7,FALSE)</f>
        <v>#REF!</v>
      </c>
      <c r="E412" s="152" t="e">
        <f>VLOOKUP($A412,Atashe!$B$343:$M$406,7,FALSE)-SUM($D412:D412)</f>
        <v>#REF!</v>
      </c>
      <c r="F412" s="152" t="e">
        <f>VLOOKUP($A412,Atashe!$B$343:$M$406,7,FALSE)-SUM($D412:E412)</f>
        <v>#REF!</v>
      </c>
      <c r="G412" s="152" t="e">
        <f>VLOOKUP($A412,Atashe!$B$343:$M$406,7,FALSE)-SUM($D412:F412)</f>
        <v>#REF!</v>
      </c>
      <c r="H412" s="152" t="e">
        <f>VLOOKUP($A412,Atashe!$B$343:$M$406,7,FALSE)-SUM($D412:G412)</f>
        <v>#REF!</v>
      </c>
      <c r="I412" s="152" t="e">
        <f>VLOOKUP($A412,Atashe!$B$343:$M$406,7,FALSE)-SUM($D412:H412)</f>
        <v>#REF!</v>
      </c>
      <c r="J412" s="152" t="e">
        <f>VLOOKUP($A412,Atashe!$B$343:$M$406,7,FALSE)-SUM($D412:I412)</f>
        <v>#REF!</v>
      </c>
      <c r="K412" s="152" t="e">
        <f>VLOOKUP($A412,Atashe!$B$343:$M$406,7,FALSE)-SUM($D412:J412)</f>
        <v>#REF!</v>
      </c>
      <c r="L412" s="152" t="e">
        <f>VLOOKUP($A412,Atashe!$B$343:$M$406,7,FALSE)-SUM($D412:K412)</f>
        <v>#REF!</v>
      </c>
      <c r="M412" s="152" t="e">
        <f>VLOOKUP($A412,Atashe!$B$343:$M$406,7,FALSE)-SUM($D412:L412)</f>
        <v>#REF!</v>
      </c>
      <c r="N412" s="152" t="e">
        <f>VLOOKUP($A412,Atashe!$B$343:$M$406,7,FALSE)-SUM($D412:M412)</f>
        <v>#REF!</v>
      </c>
      <c r="O412" s="152" t="e">
        <f>VLOOKUP($A412,Atashe!$B$343:$M$406,7,FALSE)-SUM($D412:N412)</f>
        <v>#REF!</v>
      </c>
      <c r="P412" s="150" t="e">
        <f>SUM(D412:O412)</f>
        <v>#REF!</v>
      </c>
      <c r="Q412" s="150" t="e">
        <f>IF(P412&gt;0,P412/C412*100," ")</f>
        <v>#REF!</v>
      </c>
    </row>
    <row r="413" spans="1:17" s="195" customFormat="1" ht="18.75" x14ac:dyDescent="0.3">
      <c r="A413" s="15">
        <v>14050</v>
      </c>
      <c r="B413" s="24" t="s">
        <v>190</v>
      </c>
      <c r="C413" s="66">
        <f>SUMIF(Atashe!$B$346:$B$406,'Spenzimet mujore -Atashe'!A413,Atashe!$D$346:$D$406)</f>
        <v>0</v>
      </c>
      <c r="D413" s="152" t="e">
        <f>VLOOKUP($A413,Atashe!$B$343:$M$406,7,FALSE)</f>
        <v>#REF!</v>
      </c>
      <c r="E413" s="152" t="e">
        <f>VLOOKUP($A413,Atashe!$B$343:$M$406,7,FALSE)-SUM($D413:D413)</f>
        <v>#REF!</v>
      </c>
      <c r="F413" s="152" t="e">
        <f>VLOOKUP($A413,Atashe!$B$343:$M$406,7,FALSE)-SUM($D413:E413)</f>
        <v>#REF!</v>
      </c>
      <c r="G413" s="152" t="e">
        <f>VLOOKUP($A413,Atashe!$B$343:$M$406,7,FALSE)-SUM($D413:F413)</f>
        <v>#REF!</v>
      </c>
      <c r="H413" s="152" t="e">
        <f>VLOOKUP($A413,Atashe!$B$343:$M$406,7,FALSE)-SUM($D413:G413)</f>
        <v>#REF!</v>
      </c>
      <c r="I413" s="152" t="e">
        <f>VLOOKUP($A413,Atashe!$B$343:$M$406,7,FALSE)-SUM($D413:H413)</f>
        <v>#REF!</v>
      </c>
      <c r="J413" s="152" t="e">
        <f>VLOOKUP($A413,Atashe!$B$343:$M$406,7,FALSE)-SUM($D413:I413)</f>
        <v>#REF!</v>
      </c>
      <c r="K413" s="152" t="e">
        <f>VLOOKUP($A413,Atashe!$B$343:$M$406,7,FALSE)-SUM($D413:J413)</f>
        <v>#REF!</v>
      </c>
      <c r="L413" s="152" t="e">
        <f>VLOOKUP($A413,Atashe!$B$343:$M$406,7,FALSE)-SUM($D413:K413)</f>
        <v>#REF!</v>
      </c>
      <c r="M413" s="152" t="e">
        <f>VLOOKUP($A413,Atashe!$B$343:$M$406,7,FALSE)-SUM($D413:L413)</f>
        <v>#REF!</v>
      </c>
      <c r="N413" s="152" t="e">
        <f>VLOOKUP($A413,Atashe!$B$343:$M$406,7,FALSE)-SUM($D413:M413)</f>
        <v>#REF!</v>
      </c>
      <c r="O413" s="152" t="e">
        <f>VLOOKUP($A413,Atashe!$B$343:$M$406,7,FALSE)-SUM($D413:N413)</f>
        <v>#REF!</v>
      </c>
      <c r="P413" s="150" t="e">
        <f>SUM(D413:O413)</f>
        <v>#REF!</v>
      </c>
      <c r="Q413" s="150" t="e">
        <f t="shared" ref="Q413:Q422" si="168">IF(P413&gt;0,P413/C413*100," ")</f>
        <v>#REF!</v>
      </c>
    </row>
    <row r="414" spans="1:17" s="188" customFormat="1" ht="18.75" x14ac:dyDescent="0.3">
      <c r="A414" s="189">
        <v>1410</v>
      </c>
      <c r="B414" s="190" t="s">
        <v>125</v>
      </c>
      <c r="C414" s="191">
        <f t="shared" ref="C414:O414" si="169">SUM(C415:C417)</f>
        <v>0</v>
      </c>
      <c r="D414" s="191" t="e">
        <f t="shared" si="169"/>
        <v>#REF!</v>
      </c>
      <c r="E414" s="191" t="e">
        <f t="shared" si="169"/>
        <v>#REF!</v>
      </c>
      <c r="F414" s="191" t="e">
        <f t="shared" si="169"/>
        <v>#REF!</v>
      </c>
      <c r="G414" s="191" t="e">
        <f t="shared" si="169"/>
        <v>#REF!</v>
      </c>
      <c r="H414" s="191" t="e">
        <f t="shared" si="169"/>
        <v>#REF!</v>
      </c>
      <c r="I414" s="191" t="e">
        <f t="shared" si="169"/>
        <v>#REF!</v>
      </c>
      <c r="J414" s="191" t="e">
        <f t="shared" si="169"/>
        <v>#REF!</v>
      </c>
      <c r="K414" s="191" t="e">
        <f t="shared" si="169"/>
        <v>#REF!</v>
      </c>
      <c r="L414" s="191" t="e">
        <f t="shared" si="169"/>
        <v>#REF!</v>
      </c>
      <c r="M414" s="191" t="e">
        <f t="shared" si="169"/>
        <v>#REF!</v>
      </c>
      <c r="N414" s="191" t="e">
        <f t="shared" si="169"/>
        <v>#REF!</v>
      </c>
      <c r="O414" s="191" t="e">
        <f t="shared" si="169"/>
        <v>#REF!</v>
      </c>
      <c r="P414" s="191" t="e">
        <f>SUM(P415:P417)</f>
        <v>#REF!</v>
      </c>
      <c r="Q414" s="191" t="e">
        <f t="shared" si="168"/>
        <v>#REF!</v>
      </c>
    </row>
    <row r="415" spans="1:17" ht="18.75" x14ac:dyDescent="0.3">
      <c r="A415" s="15">
        <v>14110</v>
      </c>
      <c r="B415" s="22" t="s">
        <v>30</v>
      </c>
      <c r="C415" s="66">
        <f>SUMIF(Atashe!$B$346:$B$406,'Spenzimet mujore -Atashe'!A415,Atashe!$D$346:$D$406)</f>
        <v>0</v>
      </c>
      <c r="D415" s="152" t="e">
        <f>VLOOKUP($A415,Atashe!$B$343:$M$406,7,FALSE)</f>
        <v>#REF!</v>
      </c>
      <c r="E415" s="152" t="e">
        <f>VLOOKUP($A415,Atashe!$B$343:$M$406,7,FALSE)-SUM($D415:D415)</f>
        <v>#REF!</v>
      </c>
      <c r="F415" s="152" t="e">
        <f>VLOOKUP($A415,Atashe!$B$343:$M$406,7,FALSE)-SUM($D415:E415)</f>
        <v>#REF!</v>
      </c>
      <c r="G415" s="152" t="e">
        <f>VLOOKUP($A415,Atashe!$B$343:$M$406,7,FALSE)-SUM($D415:F415)</f>
        <v>#REF!</v>
      </c>
      <c r="H415" s="152" t="e">
        <f>VLOOKUP($A415,Atashe!$B$343:$M$406,7,FALSE)-SUM($D415:G415)</f>
        <v>#REF!</v>
      </c>
      <c r="I415" s="152" t="e">
        <f>VLOOKUP($A415,Atashe!$B$343:$M$406,7,FALSE)-SUM($D415:H415)</f>
        <v>#REF!</v>
      </c>
      <c r="J415" s="152" t="e">
        <f>VLOOKUP($A415,Atashe!$B$343:$M$406,7,FALSE)-SUM($D415:I415)</f>
        <v>#REF!</v>
      </c>
      <c r="K415" s="152" t="e">
        <f>VLOOKUP($A415,Atashe!$B$343:$M$406,7,FALSE)-SUM($D415:J415)</f>
        <v>#REF!</v>
      </c>
      <c r="L415" s="152" t="e">
        <f>VLOOKUP($A415,Atashe!$B$343:$M$406,7,FALSE)-SUM($D415:K415)</f>
        <v>#REF!</v>
      </c>
      <c r="M415" s="152" t="e">
        <f>VLOOKUP($A415,Atashe!$B$343:$M$406,7,FALSE)-SUM($D415:L415)</f>
        <v>#REF!</v>
      </c>
      <c r="N415" s="152" t="e">
        <f>VLOOKUP($A415,Atashe!$B$343:$M$406,7,FALSE)-SUM($D415:M415)</f>
        <v>#REF!</v>
      </c>
      <c r="O415" s="152" t="e">
        <f>VLOOKUP($A415,Atashe!$B$343:$M$406,7,FALSE)-SUM($D415:N415)</f>
        <v>#REF!</v>
      </c>
      <c r="P415" s="150" t="e">
        <f>SUM(D415:O415)</f>
        <v>#REF!</v>
      </c>
      <c r="Q415" s="150" t="e">
        <f t="shared" si="168"/>
        <v>#REF!</v>
      </c>
    </row>
    <row r="416" spans="1:17" ht="18.75" x14ac:dyDescent="0.3">
      <c r="A416" s="138">
        <v>14140</v>
      </c>
      <c r="B416" s="22" t="s">
        <v>82</v>
      </c>
      <c r="C416" s="66">
        <f>SUMIF(Atashe!$B$346:$B$406,'Spenzimet mujore -Atashe'!A416,Atashe!$D$346:$D$406)</f>
        <v>0</v>
      </c>
      <c r="D416" s="152" t="e">
        <f>VLOOKUP($A416,Atashe!$B$343:$M$406,7,FALSE)</f>
        <v>#REF!</v>
      </c>
      <c r="E416" s="152" t="e">
        <f>VLOOKUP($A416,Atashe!$B$343:$M$406,7,FALSE)-SUM($D416:D416)</f>
        <v>#REF!</v>
      </c>
      <c r="F416" s="152" t="e">
        <f>VLOOKUP($A416,Atashe!$B$343:$M$406,7,FALSE)-SUM($D416:E416)</f>
        <v>#REF!</v>
      </c>
      <c r="G416" s="152" t="e">
        <f>VLOOKUP($A416,Atashe!$B$343:$M$406,7,FALSE)-SUM($D416:F416)</f>
        <v>#REF!</v>
      </c>
      <c r="H416" s="152" t="e">
        <f>VLOOKUP($A416,Atashe!$B$343:$M$406,7,FALSE)-SUM($D416:G416)</f>
        <v>#REF!</v>
      </c>
      <c r="I416" s="152" t="e">
        <f>VLOOKUP($A416,Atashe!$B$343:$M$406,7,FALSE)-SUM($D416:H416)</f>
        <v>#REF!</v>
      </c>
      <c r="J416" s="152" t="e">
        <f>VLOOKUP($A416,Atashe!$B$343:$M$406,7,FALSE)-SUM($D416:I416)</f>
        <v>#REF!</v>
      </c>
      <c r="K416" s="152" t="e">
        <f>VLOOKUP($A416,Atashe!$B$343:$M$406,7,FALSE)-SUM($D416:J416)</f>
        <v>#REF!</v>
      </c>
      <c r="L416" s="152" t="e">
        <f>VLOOKUP($A416,Atashe!$B$343:$M$406,7,FALSE)-SUM($D416:K416)</f>
        <v>#REF!</v>
      </c>
      <c r="M416" s="152" t="e">
        <f>VLOOKUP($A416,Atashe!$B$343:$M$406,7,FALSE)-SUM($D416:L416)</f>
        <v>#REF!</v>
      </c>
      <c r="N416" s="152" t="e">
        <f>VLOOKUP($A416,Atashe!$B$343:$M$406,7,FALSE)-SUM($D416:M416)</f>
        <v>#REF!</v>
      </c>
      <c r="O416" s="152" t="e">
        <f>VLOOKUP($A416,Atashe!$B$343:$M$406,7,FALSE)-SUM($D416:N416)</f>
        <v>#REF!</v>
      </c>
      <c r="P416" s="150" t="e">
        <f>SUM(D416:O416)</f>
        <v>#REF!</v>
      </c>
      <c r="Q416" s="150" t="e">
        <f t="shared" si="168"/>
        <v>#REF!</v>
      </c>
    </row>
    <row r="417" spans="1:17" s="195" customFormat="1" ht="18.75" x14ac:dyDescent="0.3">
      <c r="A417" s="196">
        <v>14150</v>
      </c>
      <c r="B417" s="22" t="s">
        <v>131</v>
      </c>
      <c r="C417" s="66">
        <f>SUMIF(Atashe!$B$346:$B$406,'Spenzimet mujore -Atashe'!A417,Atashe!$D$346:$D$406)</f>
        <v>0</v>
      </c>
      <c r="D417" s="152" t="e">
        <f>VLOOKUP($A417,Atashe!$B$343:$M$406,7,FALSE)</f>
        <v>#REF!</v>
      </c>
      <c r="E417" s="152" t="e">
        <f>VLOOKUP($A417,Atashe!$B$343:$M$406,7,FALSE)-SUM($D417:D417)</f>
        <v>#REF!</v>
      </c>
      <c r="F417" s="152" t="e">
        <f>VLOOKUP($A417,Atashe!$B$343:$M$406,7,FALSE)-SUM($D417:E417)</f>
        <v>#REF!</v>
      </c>
      <c r="G417" s="152" t="e">
        <f>VLOOKUP($A417,Atashe!$B$343:$M$406,7,FALSE)-SUM($D417:F417)</f>
        <v>#REF!</v>
      </c>
      <c r="H417" s="152" t="e">
        <f>VLOOKUP($A417,Atashe!$B$343:$M$406,7,FALSE)-SUM($D417:G417)</f>
        <v>#REF!</v>
      </c>
      <c r="I417" s="152" t="e">
        <f>VLOOKUP($A417,Atashe!$B$343:$M$406,7,FALSE)-SUM($D417:H417)</f>
        <v>#REF!</v>
      </c>
      <c r="J417" s="152" t="e">
        <f>VLOOKUP($A417,Atashe!$B$343:$M$406,7,FALSE)-SUM($D417:I417)</f>
        <v>#REF!</v>
      </c>
      <c r="K417" s="152" t="e">
        <f>VLOOKUP($A417,Atashe!$B$343:$M$406,7,FALSE)-SUM($D417:J417)</f>
        <v>#REF!</v>
      </c>
      <c r="L417" s="152" t="e">
        <f>VLOOKUP($A417,Atashe!$B$343:$M$406,7,FALSE)-SUM($D417:K417)</f>
        <v>#REF!</v>
      </c>
      <c r="M417" s="152" t="e">
        <f>VLOOKUP($A417,Atashe!$B$343:$M$406,7,FALSE)-SUM($D417:L417)</f>
        <v>#REF!</v>
      </c>
      <c r="N417" s="152" t="e">
        <f>VLOOKUP($A417,Atashe!$B$343:$M$406,7,FALSE)-SUM($D417:M417)</f>
        <v>#REF!</v>
      </c>
      <c r="O417" s="152" t="e">
        <f>VLOOKUP($A417,Atashe!$B$343:$M$406,7,FALSE)-SUM($D417:N417)</f>
        <v>#REF!</v>
      </c>
      <c r="P417" s="150" t="e">
        <f>SUM(D417:O417)</f>
        <v>#REF!</v>
      </c>
      <c r="Q417" s="150" t="e">
        <f t="shared" si="168"/>
        <v>#REF!</v>
      </c>
    </row>
    <row r="418" spans="1:17" s="207" customFormat="1" ht="18.75" x14ac:dyDescent="0.3">
      <c r="A418" s="189">
        <v>1420</v>
      </c>
      <c r="B418" s="190" t="s">
        <v>126</v>
      </c>
      <c r="C418" s="191">
        <f t="shared" ref="C418:P418" si="170">SUM(C419:C419)</f>
        <v>0</v>
      </c>
      <c r="D418" s="191" t="e">
        <f t="shared" si="170"/>
        <v>#REF!</v>
      </c>
      <c r="E418" s="191" t="e">
        <f t="shared" si="170"/>
        <v>#REF!</v>
      </c>
      <c r="F418" s="191" t="e">
        <f t="shared" si="170"/>
        <v>#REF!</v>
      </c>
      <c r="G418" s="191" t="e">
        <f t="shared" si="170"/>
        <v>#REF!</v>
      </c>
      <c r="H418" s="191" t="e">
        <f t="shared" si="170"/>
        <v>#REF!</v>
      </c>
      <c r="I418" s="191" t="e">
        <f t="shared" si="170"/>
        <v>#REF!</v>
      </c>
      <c r="J418" s="191" t="e">
        <f t="shared" si="170"/>
        <v>#REF!</v>
      </c>
      <c r="K418" s="191" t="e">
        <f t="shared" si="170"/>
        <v>#REF!</v>
      </c>
      <c r="L418" s="191" t="e">
        <f t="shared" si="170"/>
        <v>#REF!</v>
      </c>
      <c r="M418" s="191" t="e">
        <f t="shared" si="170"/>
        <v>#REF!</v>
      </c>
      <c r="N418" s="191" t="e">
        <f t="shared" si="170"/>
        <v>#REF!</v>
      </c>
      <c r="O418" s="191" t="e">
        <f t="shared" si="170"/>
        <v>#REF!</v>
      </c>
      <c r="P418" s="191" t="e">
        <f t="shared" si="170"/>
        <v>#REF!</v>
      </c>
      <c r="Q418" s="191" t="e">
        <f t="shared" si="168"/>
        <v>#REF!</v>
      </c>
    </row>
    <row r="419" spans="1:17" s="207" customFormat="1" ht="18.75" x14ac:dyDescent="0.3">
      <c r="A419" s="196">
        <v>14210</v>
      </c>
      <c r="B419" s="22" t="s">
        <v>17</v>
      </c>
      <c r="C419" s="204">
        <f>SUMIF(Atashe!$B$346:$B$406,'Spenzimet mujore -Atashe'!A419,Atashe!$D$346:$D$406)</f>
        <v>0</v>
      </c>
      <c r="D419" s="152" t="e">
        <f>VLOOKUP($A419,Atashe!$B$343:$M$406,7,FALSE)</f>
        <v>#REF!</v>
      </c>
      <c r="E419" s="152" t="e">
        <f>VLOOKUP($A419,Atashe!$B$343:$M$406,7,FALSE)-SUM($D419:D419)</f>
        <v>#REF!</v>
      </c>
      <c r="F419" s="152" t="e">
        <f>VLOOKUP($A419,Atashe!$B$343:$M$406,7,FALSE)-SUM($D419:E419)</f>
        <v>#REF!</v>
      </c>
      <c r="G419" s="152" t="e">
        <f>VLOOKUP($A419,Atashe!$B$343:$M$406,7,FALSE)-SUM($D419:F419)</f>
        <v>#REF!</v>
      </c>
      <c r="H419" s="152" t="e">
        <f>VLOOKUP($A419,Atashe!$B$343:$M$406,7,FALSE)-SUM($D419:G419)</f>
        <v>#REF!</v>
      </c>
      <c r="I419" s="152" t="e">
        <f>VLOOKUP($A419,Atashe!$B$343:$M$406,7,FALSE)-SUM($D419:H419)</f>
        <v>#REF!</v>
      </c>
      <c r="J419" s="152" t="e">
        <f>VLOOKUP($A419,Atashe!$B$343:$M$406,7,FALSE)-SUM($D419:I419)</f>
        <v>#REF!</v>
      </c>
      <c r="K419" s="152" t="e">
        <f>VLOOKUP($A419,Atashe!$B$343:$M$406,7,FALSE)-SUM($D419:J419)</f>
        <v>#REF!</v>
      </c>
      <c r="L419" s="152" t="e">
        <f>VLOOKUP($A419,Atashe!$B$343:$M$406,7,FALSE)-SUM($D419:K419)</f>
        <v>#REF!</v>
      </c>
      <c r="M419" s="152" t="e">
        <f>VLOOKUP($A419,Atashe!$B$343:$M$406,7,FALSE)-SUM($D419:L419)</f>
        <v>#REF!</v>
      </c>
      <c r="N419" s="152" t="e">
        <f>VLOOKUP($A419,Atashe!$B$343:$M$406,7,FALSE)-SUM($D419:M419)</f>
        <v>#REF!</v>
      </c>
      <c r="O419" s="152" t="e">
        <f>VLOOKUP($A419,Atashe!$B$343:$M$406,7,FALSE)-SUM($D419:N419)</f>
        <v>#REF!</v>
      </c>
      <c r="P419" s="150" t="e">
        <f>SUM(D419:O419)</f>
        <v>#REF!</v>
      </c>
      <c r="Q419" s="150" t="e">
        <f>IF(P419&gt;0,P419/C419*100," ")</f>
        <v>#REF!</v>
      </c>
    </row>
    <row r="420" spans="1:17" s="195" customFormat="1" ht="18.75" x14ac:dyDescent="0.3">
      <c r="A420" s="189">
        <v>1430</v>
      </c>
      <c r="B420" s="190" t="s">
        <v>132</v>
      </c>
      <c r="C420" s="191">
        <f t="shared" ref="C420:O420" si="171">SUM(C421:C422)</f>
        <v>0</v>
      </c>
      <c r="D420" s="191" t="e">
        <f t="shared" si="171"/>
        <v>#REF!</v>
      </c>
      <c r="E420" s="191" t="e">
        <f t="shared" si="171"/>
        <v>#REF!</v>
      </c>
      <c r="F420" s="191" t="e">
        <f t="shared" si="171"/>
        <v>#REF!</v>
      </c>
      <c r="G420" s="191" t="e">
        <f t="shared" si="171"/>
        <v>#REF!</v>
      </c>
      <c r="H420" s="191" t="e">
        <f t="shared" si="171"/>
        <v>#REF!</v>
      </c>
      <c r="I420" s="191" t="e">
        <f t="shared" si="171"/>
        <v>#REF!</v>
      </c>
      <c r="J420" s="191" t="e">
        <f t="shared" si="171"/>
        <v>#REF!</v>
      </c>
      <c r="K420" s="191" t="e">
        <f t="shared" si="171"/>
        <v>#REF!</v>
      </c>
      <c r="L420" s="191" t="e">
        <f t="shared" si="171"/>
        <v>#REF!</v>
      </c>
      <c r="M420" s="191" t="e">
        <f t="shared" si="171"/>
        <v>#REF!</v>
      </c>
      <c r="N420" s="191" t="e">
        <f t="shared" si="171"/>
        <v>#REF!</v>
      </c>
      <c r="O420" s="191" t="e">
        <f t="shared" si="171"/>
        <v>#REF!</v>
      </c>
      <c r="P420" s="191" t="e">
        <f>SUM(P421:P422)</f>
        <v>#REF!</v>
      </c>
      <c r="Q420" s="191" t="e">
        <f t="shared" si="168"/>
        <v>#REF!</v>
      </c>
    </row>
    <row r="421" spans="1:17" s="195" customFormat="1" ht="18.75" x14ac:dyDescent="0.3">
      <c r="A421" s="196">
        <v>14310</v>
      </c>
      <c r="B421" s="22" t="s">
        <v>20</v>
      </c>
      <c r="C421" s="66">
        <f>SUMIF(Atashe!$B$346:$B$406,'Spenzimet mujore -Atashe'!A421,Atashe!$D$346:$D$406)</f>
        <v>0</v>
      </c>
      <c r="D421" s="152" t="e">
        <f>VLOOKUP($A421,Atashe!$B$343:$M$406,7,FALSE)</f>
        <v>#REF!</v>
      </c>
      <c r="E421" s="152" t="e">
        <f>VLOOKUP($A421,Atashe!$B$343:$M$406,7,FALSE)-SUM($D421:D421)</f>
        <v>#REF!</v>
      </c>
      <c r="F421" s="152" t="e">
        <f>VLOOKUP($A421,Atashe!$B$343:$M$406,7,FALSE)-SUM($D421:E421)</f>
        <v>#REF!</v>
      </c>
      <c r="G421" s="152" t="e">
        <f>VLOOKUP($A421,Atashe!$B$343:$M$406,7,FALSE)-SUM($D421:F421)</f>
        <v>#REF!</v>
      </c>
      <c r="H421" s="152" t="e">
        <f>VLOOKUP($A421,Atashe!$B$343:$M$406,7,FALSE)-SUM($D421:G421)</f>
        <v>#REF!</v>
      </c>
      <c r="I421" s="152" t="e">
        <f>VLOOKUP($A421,Atashe!$B$343:$M$406,7,FALSE)-SUM($D421:H421)</f>
        <v>#REF!</v>
      </c>
      <c r="J421" s="152" t="e">
        <f>VLOOKUP($A421,Atashe!$B$343:$M$406,7,FALSE)-SUM($D421:I421)</f>
        <v>#REF!</v>
      </c>
      <c r="K421" s="152" t="e">
        <f>VLOOKUP($A421,Atashe!$B$343:$M$406,7,FALSE)-SUM($D421:J421)</f>
        <v>#REF!</v>
      </c>
      <c r="L421" s="152" t="e">
        <f>VLOOKUP($A421,Atashe!$B$343:$M$406,7,FALSE)-SUM($D421:K421)</f>
        <v>#REF!</v>
      </c>
      <c r="M421" s="152" t="e">
        <f>VLOOKUP($A421,Atashe!$B$343:$M$406,7,FALSE)-SUM($D421:L421)</f>
        <v>#REF!</v>
      </c>
      <c r="N421" s="152" t="e">
        <f>VLOOKUP($A421,Atashe!$B$343:$M$406,7,FALSE)-SUM($D421:M421)</f>
        <v>#REF!</v>
      </c>
      <c r="O421" s="152" t="e">
        <f>VLOOKUP($A421,Atashe!$B$343:$M$406,7,FALSE)-SUM($D421:N421)</f>
        <v>#REF!</v>
      </c>
      <c r="P421" s="150" t="e">
        <f>SUM(D421:O421)</f>
        <v>#REF!</v>
      </c>
      <c r="Q421" s="150" t="e">
        <f t="shared" si="168"/>
        <v>#REF!</v>
      </c>
    </row>
    <row r="422" spans="1:17" s="195" customFormat="1" ht="18.75" x14ac:dyDescent="0.3">
      <c r="A422" s="196">
        <v>14320</v>
      </c>
      <c r="B422" s="22" t="s">
        <v>133</v>
      </c>
      <c r="C422" s="66">
        <f>SUMIF(Atashe!$B$346:$B$406,'Spenzimet mujore -Atashe'!A422,Atashe!$D$346:$D$406)</f>
        <v>0</v>
      </c>
      <c r="D422" s="152" t="e">
        <f>VLOOKUP($A422,Atashe!$B$343:$M$406,7,FALSE)</f>
        <v>#REF!</v>
      </c>
      <c r="E422" s="152" t="e">
        <f>VLOOKUP($A422,Atashe!$B$343:$M$406,7,FALSE)-SUM($D422:D422)</f>
        <v>#REF!</v>
      </c>
      <c r="F422" s="152" t="e">
        <f>VLOOKUP($A422,Atashe!$B$343:$M$406,7,FALSE)-SUM($D422:E422)</f>
        <v>#REF!</v>
      </c>
      <c r="G422" s="152" t="e">
        <f>VLOOKUP($A422,Atashe!$B$343:$M$406,7,FALSE)-SUM($D422:F422)</f>
        <v>#REF!</v>
      </c>
      <c r="H422" s="152" t="e">
        <f>VLOOKUP($A422,Atashe!$B$343:$M$406,7,FALSE)-SUM($D422:G422)</f>
        <v>#REF!</v>
      </c>
      <c r="I422" s="152" t="e">
        <f>VLOOKUP($A422,Atashe!$B$343:$M$406,7,FALSE)-SUM($D422:H422)</f>
        <v>#REF!</v>
      </c>
      <c r="J422" s="152" t="e">
        <f>VLOOKUP($A422,Atashe!$B$343:$M$406,7,FALSE)-SUM($D422:I422)</f>
        <v>#REF!</v>
      </c>
      <c r="K422" s="152" t="e">
        <f>VLOOKUP($A422,Atashe!$B$343:$M$406,7,FALSE)-SUM($D422:J422)</f>
        <v>#REF!</v>
      </c>
      <c r="L422" s="152" t="e">
        <f>VLOOKUP($A422,Atashe!$B$343:$M$406,7,FALSE)-SUM($D422:K422)</f>
        <v>#REF!</v>
      </c>
      <c r="M422" s="152" t="e">
        <f>VLOOKUP($A422,Atashe!$B$343:$M$406,7,FALSE)-SUM($D422:L422)</f>
        <v>#REF!</v>
      </c>
      <c r="N422" s="152" t="e">
        <f>VLOOKUP($A422,Atashe!$B$343:$M$406,7,FALSE)-SUM($D422:M422)</f>
        <v>#REF!</v>
      </c>
      <c r="O422" s="152" t="e">
        <f>VLOOKUP($A422,Atashe!$B$343:$M$406,7,FALSE)-SUM($D422:N422)</f>
        <v>#REF!</v>
      </c>
      <c r="P422" s="150" t="e">
        <f>SUM(D422:O422)</f>
        <v>#REF!</v>
      </c>
      <c r="Q422" s="150" t="e">
        <f t="shared" si="168"/>
        <v>#REF!</v>
      </c>
    </row>
    <row r="423" spans="1:17" ht="18.75" x14ac:dyDescent="0.3">
      <c r="A423" s="136">
        <v>1320</v>
      </c>
      <c r="B423" s="39" t="s">
        <v>10</v>
      </c>
      <c r="C423" s="203">
        <f t="shared" ref="C423:O423" si="172">SUM(C424:C426)</f>
        <v>0</v>
      </c>
      <c r="D423" s="203" t="e">
        <f t="shared" si="172"/>
        <v>#REF!</v>
      </c>
      <c r="E423" s="203" t="e">
        <f t="shared" si="172"/>
        <v>#REF!</v>
      </c>
      <c r="F423" s="203" t="e">
        <f t="shared" si="172"/>
        <v>#REF!</v>
      </c>
      <c r="G423" s="203" t="e">
        <f t="shared" si="172"/>
        <v>#REF!</v>
      </c>
      <c r="H423" s="203" t="e">
        <f t="shared" si="172"/>
        <v>#REF!</v>
      </c>
      <c r="I423" s="203" t="e">
        <f t="shared" si="172"/>
        <v>#REF!</v>
      </c>
      <c r="J423" s="203" t="e">
        <f t="shared" si="172"/>
        <v>#REF!</v>
      </c>
      <c r="K423" s="203" t="e">
        <f t="shared" si="172"/>
        <v>#REF!</v>
      </c>
      <c r="L423" s="203" t="e">
        <f t="shared" si="172"/>
        <v>#REF!</v>
      </c>
      <c r="M423" s="203" t="e">
        <f t="shared" si="172"/>
        <v>#REF!</v>
      </c>
      <c r="N423" s="203" t="e">
        <f t="shared" si="172"/>
        <v>#REF!</v>
      </c>
      <c r="O423" s="203" t="e">
        <f t="shared" si="172"/>
        <v>#REF!</v>
      </c>
      <c r="P423" s="203" t="e">
        <f>SUM(P424:P426)</f>
        <v>#REF!</v>
      </c>
      <c r="Q423" s="160" t="e">
        <f>SUM(Q424:Q426)</f>
        <v>#REF!</v>
      </c>
    </row>
    <row r="424" spans="1:17" ht="18.75" x14ac:dyDescent="0.3">
      <c r="A424" s="139">
        <v>13210</v>
      </c>
      <c r="B424" s="26" t="s">
        <v>11</v>
      </c>
      <c r="C424" s="66">
        <f>SUMIF(Atashe!$B$346:$B$406,'Spenzimet mujore -Atashe'!A424,Atashe!$D$346:$D$406)</f>
        <v>0</v>
      </c>
      <c r="D424" s="152" t="e">
        <f>VLOOKUP($A424,Atashe!$B$343:$M$406,7,FALSE)</f>
        <v>#REF!</v>
      </c>
      <c r="E424" s="152" t="e">
        <f>VLOOKUP($A424,Atashe!$B$343:$M$406,7,FALSE)-SUM($D424:D424)</f>
        <v>#REF!</v>
      </c>
      <c r="F424" s="152" t="e">
        <f>VLOOKUP($A424,Atashe!$B$343:$M$406,7,FALSE)-SUM($D424:E424)</f>
        <v>#REF!</v>
      </c>
      <c r="G424" s="152" t="e">
        <f>VLOOKUP($A424,Atashe!$B$343:$M$406,7,FALSE)-SUM($D424:F424)</f>
        <v>#REF!</v>
      </c>
      <c r="H424" s="152" t="e">
        <f>VLOOKUP($A424,Atashe!$B$343:$M$406,7,FALSE)-SUM($D424:G424)</f>
        <v>#REF!</v>
      </c>
      <c r="I424" s="152" t="e">
        <f>VLOOKUP($A424,Atashe!$B$343:$M$406,7,FALSE)-SUM($D424:H424)</f>
        <v>#REF!</v>
      </c>
      <c r="J424" s="152" t="e">
        <f>VLOOKUP($A424,Atashe!$B$343:$M$406,7,FALSE)-SUM($D424:I424)</f>
        <v>#REF!</v>
      </c>
      <c r="K424" s="152" t="e">
        <f>VLOOKUP($A424,Atashe!$B$343:$M$406,7,FALSE)-SUM($D424:J424)</f>
        <v>#REF!</v>
      </c>
      <c r="L424" s="152" t="e">
        <f>VLOOKUP($A424,Atashe!$B$343:$M$406,7,FALSE)-SUM($D424:K424)</f>
        <v>#REF!</v>
      </c>
      <c r="M424" s="152" t="e">
        <f>VLOOKUP($A424,Atashe!$B$343:$M$406,7,FALSE)-SUM($D424:L424)</f>
        <v>#REF!</v>
      </c>
      <c r="N424" s="152" t="e">
        <f>VLOOKUP($A424,Atashe!$B$343:$M$406,7,FALSE)-SUM($D424:M424)</f>
        <v>#REF!</v>
      </c>
      <c r="O424" s="152" t="e">
        <f>VLOOKUP($A424,Atashe!$B$343:$M$406,7,FALSE)-SUM($D424:N424)</f>
        <v>#REF!</v>
      </c>
      <c r="P424" s="150" t="e">
        <f>SUM(D424:O424)</f>
        <v>#REF!</v>
      </c>
      <c r="Q424" s="162" t="e">
        <f>IF(P424&gt;0,P424/C424*100," ")</f>
        <v>#REF!</v>
      </c>
    </row>
    <row r="425" spans="1:17" ht="18.75" x14ac:dyDescent="0.3">
      <c r="A425" s="139">
        <v>13220</v>
      </c>
      <c r="B425" s="26" t="s">
        <v>12</v>
      </c>
      <c r="C425" s="66">
        <f>SUMIF(Atashe!$B$346:$B$406,'Spenzimet mujore -Atashe'!A425,Atashe!$D$346:$D$406)</f>
        <v>0</v>
      </c>
      <c r="D425" s="152" t="e">
        <f>VLOOKUP($A425,Atashe!$B$343:$M$406,7,FALSE)</f>
        <v>#REF!</v>
      </c>
      <c r="E425" s="152" t="e">
        <f>VLOOKUP($A425,Atashe!$B$343:$M$406,7,FALSE)-SUM($D425:D425)</f>
        <v>#REF!</v>
      </c>
      <c r="F425" s="152" t="e">
        <f>VLOOKUP($A425,Atashe!$B$343:$M$406,7,FALSE)-SUM($D425:E425)</f>
        <v>#REF!</v>
      </c>
      <c r="G425" s="152" t="e">
        <f>VLOOKUP($A425,Atashe!$B$343:$M$406,7,FALSE)-SUM($D425:F425)</f>
        <v>#REF!</v>
      </c>
      <c r="H425" s="152" t="e">
        <f>VLOOKUP($A425,Atashe!$B$343:$M$406,7,FALSE)-SUM($D425:G425)</f>
        <v>#REF!</v>
      </c>
      <c r="I425" s="152" t="e">
        <f>VLOOKUP($A425,Atashe!$B$343:$M$406,7,FALSE)-SUM($D425:H425)</f>
        <v>#REF!</v>
      </c>
      <c r="J425" s="152" t="e">
        <f>VLOOKUP($A425,Atashe!$B$343:$M$406,7,FALSE)-SUM($D425:I425)</f>
        <v>#REF!</v>
      </c>
      <c r="K425" s="152" t="e">
        <f>VLOOKUP($A425,Atashe!$B$343:$M$406,7,FALSE)-SUM($D425:J425)</f>
        <v>#REF!</v>
      </c>
      <c r="L425" s="152" t="e">
        <f>VLOOKUP($A425,Atashe!$B$343:$M$406,7,FALSE)-SUM($D425:K425)</f>
        <v>#REF!</v>
      </c>
      <c r="M425" s="152" t="e">
        <f>VLOOKUP($A425,Atashe!$B$343:$M$406,7,FALSE)-SUM($D425:L425)</f>
        <v>#REF!</v>
      </c>
      <c r="N425" s="152" t="e">
        <f>VLOOKUP($A425,Atashe!$B$343:$M$406,7,FALSE)-SUM($D425:M425)</f>
        <v>#REF!</v>
      </c>
      <c r="O425" s="152" t="e">
        <f>VLOOKUP($A425,Atashe!$B$343:$M$406,7,FALSE)-SUM($D425:N425)</f>
        <v>#REF!</v>
      </c>
      <c r="P425" s="150" t="e">
        <f>SUM(D425:O425)</f>
        <v>#REF!</v>
      </c>
      <c r="Q425" s="162"/>
    </row>
    <row r="426" spans="1:17" ht="18.75" x14ac:dyDescent="0.3">
      <c r="A426" s="139">
        <v>13230</v>
      </c>
      <c r="B426" s="26" t="s">
        <v>13</v>
      </c>
      <c r="C426" s="66">
        <f>SUMIF(Atashe!$B$346:$B$406,'Spenzimet mujore -Atashe'!A426,Atashe!$D$346:$D$406)</f>
        <v>0</v>
      </c>
      <c r="D426" s="152" t="e">
        <f>VLOOKUP($A426,Atashe!$B$343:$M$406,7,FALSE)</f>
        <v>#REF!</v>
      </c>
      <c r="E426" s="152" t="e">
        <f>VLOOKUP($A426,Atashe!$B$343:$M$406,7,FALSE)-SUM($D426:D426)</f>
        <v>#REF!</v>
      </c>
      <c r="F426" s="152" t="e">
        <f>VLOOKUP($A426,Atashe!$B$343:$M$406,7,FALSE)-SUM($D426:E426)</f>
        <v>#REF!</v>
      </c>
      <c r="G426" s="152" t="e">
        <f>VLOOKUP($A426,Atashe!$B$343:$M$406,7,FALSE)-SUM($D426:F426)</f>
        <v>#REF!</v>
      </c>
      <c r="H426" s="152" t="e">
        <f>VLOOKUP($A426,Atashe!$B$343:$M$406,7,FALSE)-SUM($D426:G426)</f>
        <v>#REF!</v>
      </c>
      <c r="I426" s="152" t="e">
        <f>VLOOKUP($A426,Atashe!$B$343:$M$406,7,FALSE)-SUM($D426:H426)</f>
        <v>#REF!</v>
      </c>
      <c r="J426" s="152" t="e">
        <f>VLOOKUP($A426,Atashe!$B$343:$M$406,7,FALSE)-SUM($D426:I426)</f>
        <v>#REF!</v>
      </c>
      <c r="K426" s="152" t="e">
        <f>VLOOKUP($A426,Atashe!$B$343:$M$406,7,FALSE)-SUM($D426:J426)</f>
        <v>#REF!</v>
      </c>
      <c r="L426" s="152" t="e">
        <f>VLOOKUP($A426,Atashe!$B$343:$M$406,7,FALSE)-SUM($D426:K426)</f>
        <v>#REF!</v>
      </c>
      <c r="M426" s="152" t="e">
        <f>VLOOKUP($A426,Atashe!$B$343:$M$406,7,FALSE)-SUM($D426:L426)</f>
        <v>#REF!</v>
      </c>
      <c r="N426" s="152" t="e">
        <f>VLOOKUP($A426,Atashe!$B$343:$M$406,7,FALSE)-SUM($D426:M426)</f>
        <v>#REF!</v>
      </c>
      <c r="O426" s="152" t="e">
        <f>VLOOKUP($A426,Atashe!$B$343:$M$406,7,FALSE)-SUM($D426:N426)</f>
        <v>#REF!</v>
      </c>
      <c r="P426" s="150" t="e">
        <f>SUM(D426:O426)</f>
        <v>#REF!</v>
      </c>
      <c r="Q426" s="162" t="e">
        <f>IF(P426&gt;0,P426/C426*100," ")</f>
        <v>#REF!</v>
      </c>
    </row>
    <row r="427" spans="1:17" ht="15.75" thickBot="1" x14ac:dyDescent="0.3">
      <c r="A427" s="163"/>
      <c r="B427" s="164" t="s">
        <v>31</v>
      </c>
      <c r="C427" s="165">
        <f t="shared" ref="C427:N427" si="173">C423+C368+C361</f>
        <v>0</v>
      </c>
      <c r="D427" s="165" t="e">
        <f t="shared" si="173"/>
        <v>#REF!</v>
      </c>
      <c r="E427" s="165" t="e">
        <f t="shared" si="173"/>
        <v>#REF!</v>
      </c>
      <c r="F427" s="165" t="e">
        <f t="shared" si="173"/>
        <v>#REF!</v>
      </c>
      <c r="G427" s="165" t="e">
        <f t="shared" si="173"/>
        <v>#REF!</v>
      </c>
      <c r="H427" s="165" t="e">
        <f t="shared" si="173"/>
        <v>#REF!</v>
      </c>
      <c r="I427" s="165" t="e">
        <f t="shared" si="173"/>
        <v>#REF!</v>
      </c>
      <c r="J427" s="165" t="e">
        <f t="shared" si="173"/>
        <v>#REF!</v>
      </c>
      <c r="K427" s="165" t="e">
        <f t="shared" si="173"/>
        <v>#REF!</v>
      </c>
      <c r="L427" s="165" t="e">
        <f t="shared" si="173"/>
        <v>#REF!</v>
      </c>
      <c r="M427" s="165" t="e">
        <f t="shared" si="173"/>
        <v>#REF!</v>
      </c>
      <c r="N427" s="165" t="e">
        <f t="shared" si="173"/>
        <v>#REF!</v>
      </c>
      <c r="O427" s="165" t="e">
        <f>O423+O368+O361</f>
        <v>#REF!</v>
      </c>
      <c r="P427" s="165" t="e">
        <f>P423+P368+P361</f>
        <v>#REF!</v>
      </c>
      <c r="Q427" s="166" t="e">
        <f>IF(P427&gt;0,P427/C427*100," ")</f>
        <v>#REF!</v>
      </c>
    </row>
    <row r="429" spans="1:17" ht="13.5" thickBot="1" x14ac:dyDescent="0.25"/>
    <row r="430" spans="1:17" ht="24" thickBot="1" x14ac:dyDescent="0.4">
      <c r="A430" s="281" t="s">
        <v>90</v>
      </c>
      <c r="B430" s="282"/>
      <c r="C430" s="282"/>
      <c r="D430" s="282"/>
      <c r="E430" s="282"/>
      <c r="F430" s="282"/>
      <c r="G430" s="282"/>
      <c r="H430" s="282"/>
      <c r="I430" s="282"/>
      <c r="J430" s="282"/>
      <c r="K430" s="282"/>
      <c r="L430" s="282"/>
      <c r="M430" s="282"/>
      <c r="N430" s="282"/>
      <c r="O430" s="282"/>
      <c r="P430" s="282"/>
      <c r="Q430" s="283"/>
    </row>
    <row r="431" spans="1:17" ht="47.25" x14ac:dyDescent="0.2">
      <c r="A431" s="153" t="s">
        <v>21</v>
      </c>
      <c r="B431" s="154" t="s">
        <v>22</v>
      </c>
      <c r="C431" s="155" t="s">
        <v>188</v>
      </c>
      <c r="D431" s="156" t="s">
        <v>42</v>
      </c>
      <c r="E431" s="156" t="s">
        <v>43</v>
      </c>
      <c r="F431" s="156" t="s">
        <v>44</v>
      </c>
      <c r="G431" s="156" t="s">
        <v>45</v>
      </c>
      <c r="H431" s="156" t="s">
        <v>46</v>
      </c>
      <c r="I431" s="156" t="s">
        <v>47</v>
      </c>
      <c r="J431" s="156" t="s">
        <v>48</v>
      </c>
      <c r="K431" s="156" t="s">
        <v>49</v>
      </c>
      <c r="L431" s="156" t="s">
        <v>50</v>
      </c>
      <c r="M431" s="156" t="s">
        <v>51</v>
      </c>
      <c r="N431" s="156" t="s">
        <v>52</v>
      </c>
      <c r="O431" s="156" t="s">
        <v>53</v>
      </c>
      <c r="P431" s="157" t="s">
        <v>54</v>
      </c>
      <c r="Q431" s="158" t="s">
        <v>81</v>
      </c>
    </row>
    <row r="432" spans="1:17" ht="15.75" x14ac:dyDescent="0.25">
      <c r="A432" s="159">
        <v>11</v>
      </c>
      <c r="B432" s="146" t="s">
        <v>23</v>
      </c>
      <c r="C432" s="147">
        <f t="shared" ref="C432:N432" si="174">SUM(C433:C438)</f>
        <v>0</v>
      </c>
      <c r="D432" s="147">
        <f t="shared" si="174"/>
        <v>0</v>
      </c>
      <c r="E432" s="147">
        <f t="shared" si="174"/>
        <v>0</v>
      </c>
      <c r="F432" s="147">
        <f t="shared" si="174"/>
        <v>0</v>
      </c>
      <c r="G432" s="147">
        <f t="shared" si="174"/>
        <v>0</v>
      </c>
      <c r="H432" s="147">
        <f t="shared" si="174"/>
        <v>0</v>
      </c>
      <c r="I432" s="147">
        <f t="shared" si="174"/>
        <v>0</v>
      </c>
      <c r="J432" s="147">
        <f t="shared" si="174"/>
        <v>0</v>
      </c>
      <c r="K432" s="147">
        <f t="shared" si="174"/>
        <v>0</v>
      </c>
      <c r="L432" s="147">
        <f t="shared" si="174"/>
        <v>0</v>
      </c>
      <c r="M432" s="147">
        <f t="shared" si="174"/>
        <v>0</v>
      </c>
      <c r="N432" s="147">
        <f t="shared" si="174"/>
        <v>0</v>
      </c>
      <c r="O432" s="147">
        <f>SUM(O433:O438)</f>
        <v>0</v>
      </c>
      <c r="P432" s="147">
        <f>SUM(P433:P438)</f>
        <v>0</v>
      </c>
      <c r="Q432" s="160" t="e">
        <f>P432/C432*100</f>
        <v>#DIV/0!</v>
      </c>
    </row>
    <row r="433" spans="1:17" ht="15" x14ac:dyDescent="0.2">
      <c r="A433" s="161">
        <v>12121</v>
      </c>
      <c r="B433" s="148" t="s">
        <v>24</v>
      </c>
      <c r="C433" s="50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50">
        <f>SUM(D433:O433)</f>
        <v>0</v>
      </c>
      <c r="Q433" s="162"/>
    </row>
    <row r="434" spans="1:17" ht="15" x14ac:dyDescent="0.2">
      <c r="A434" s="161">
        <v>11120</v>
      </c>
      <c r="B434" s="148" t="s">
        <v>25</v>
      </c>
      <c r="C434" s="50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50">
        <f>SUM(D434:O434)</f>
        <v>0</v>
      </c>
      <c r="Q434" s="162"/>
    </row>
    <row r="435" spans="1:17" ht="15" x14ac:dyDescent="0.2">
      <c r="A435" s="161">
        <v>11130</v>
      </c>
      <c r="B435" s="148" t="s">
        <v>26</v>
      </c>
      <c r="C435" s="50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50">
        <f>SUM(D435:O435)</f>
        <v>0</v>
      </c>
      <c r="Q435" s="162"/>
    </row>
    <row r="436" spans="1:17" ht="15" x14ac:dyDescent="0.2">
      <c r="A436" s="161">
        <v>11140</v>
      </c>
      <c r="B436" s="148" t="s">
        <v>27</v>
      </c>
      <c r="C436" s="50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50">
        <f>SUM(D436:O436)</f>
        <v>0</v>
      </c>
      <c r="Q436" s="162"/>
    </row>
    <row r="437" spans="1:17" ht="15" x14ac:dyDescent="0.2">
      <c r="A437" s="161">
        <v>11125</v>
      </c>
      <c r="B437" s="148" t="s">
        <v>63</v>
      </c>
      <c r="C437" s="50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50"/>
      <c r="Q437" s="162"/>
    </row>
    <row r="438" spans="1:17" ht="15" x14ac:dyDescent="0.2">
      <c r="A438" s="161">
        <v>11126</v>
      </c>
      <c r="B438" s="148" t="s">
        <v>41</v>
      </c>
      <c r="C438" s="50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50">
        <f>SUM(D438:O438)</f>
        <v>0</v>
      </c>
      <c r="Q438" s="162"/>
    </row>
    <row r="439" spans="1:17" ht="18.75" x14ac:dyDescent="0.3">
      <c r="A439" s="136" t="s">
        <v>5</v>
      </c>
      <c r="B439" s="39" t="s">
        <v>66</v>
      </c>
      <c r="C439" s="203">
        <f t="shared" ref="C439:N439" si="175">C440+C445+C449+C456+C462+C468+C471+C473+C475+C480+C485+C491+C489</f>
        <v>0</v>
      </c>
      <c r="D439" s="203" t="e">
        <f t="shared" si="175"/>
        <v>#REF!</v>
      </c>
      <c r="E439" s="203" t="e">
        <f t="shared" si="175"/>
        <v>#REF!</v>
      </c>
      <c r="F439" s="203" t="e">
        <f t="shared" si="175"/>
        <v>#REF!</v>
      </c>
      <c r="G439" s="203" t="e">
        <f t="shared" si="175"/>
        <v>#REF!</v>
      </c>
      <c r="H439" s="203" t="e">
        <f t="shared" si="175"/>
        <v>#REF!</v>
      </c>
      <c r="I439" s="203" t="e">
        <f t="shared" si="175"/>
        <v>#REF!</v>
      </c>
      <c r="J439" s="203" t="e">
        <f t="shared" si="175"/>
        <v>#REF!</v>
      </c>
      <c r="K439" s="203" t="e">
        <f t="shared" si="175"/>
        <v>#REF!</v>
      </c>
      <c r="L439" s="203" t="e">
        <f t="shared" si="175"/>
        <v>#REF!</v>
      </c>
      <c r="M439" s="203" t="e">
        <f t="shared" si="175"/>
        <v>#REF!</v>
      </c>
      <c r="N439" s="203" t="e">
        <f t="shared" si="175"/>
        <v>#REF!</v>
      </c>
      <c r="O439" s="203" t="e">
        <f>O440+O445+O449+O456+O462+O468+O471+O473+O475+O480+O485+O491+O489</f>
        <v>#REF!</v>
      </c>
      <c r="P439" s="203" t="e">
        <f>P440+P445+P449+P456+P462+P468+P471+P473+P475+P480+P485+P491+P489</f>
        <v>#REF!</v>
      </c>
      <c r="Q439" s="203" t="e">
        <f>IF(P439&gt;0,P439/C439*100," ")</f>
        <v>#REF!</v>
      </c>
    </row>
    <row r="440" spans="1:17" s="188" customFormat="1" ht="18.75" x14ac:dyDescent="0.3">
      <c r="A440" s="189">
        <v>1310</v>
      </c>
      <c r="B440" s="190" t="s">
        <v>117</v>
      </c>
      <c r="C440" s="191">
        <f t="shared" ref="C440:N440" si="176">SUM(C441:C444)</f>
        <v>0</v>
      </c>
      <c r="D440" s="191" t="e">
        <f t="shared" si="176"/>
        <v>#REF!</v>
      </c>
      <c r="E440" s="191" t="e">
        <f t="shared" si="176"/>
        <v>#REF!</v>
      </c>
      <c r="F440" s="191" t="e">
        <f t="shared" si="176"/>
        <v>#REF!</v>
      </c>
      <c r="G440" s="191" t="e">
        <f t="shared" si="176"/>
        <v>#REF!</v>
      </c>
      <c r="H440" s="191" t="e">
        <f t="shared" si="176"/>
        <v>#REF!</v>
      </c>
      <c r="I440" s="191" t="e">
        <f t="shared" si="176"/>
        <v>#REF!</v>
      </c>
      <c r="J440" s="191" t="e">
        <f t="shared" si="176"/>
        <v>#REF!</v>
      </c>
      <c r="K440" s="191" t="e">
        <f t="shared" si="176"/>
        <v>#REF!</v>
      </c>
      <c r="L440" s="191" t="e">
        <f t="shared" si="176"/>
        <v>#REF!</v>
      </c>
      <c r="M440" s="191" t="e">
        <f t="shared" si="176"/>
        <v>#REF!</v>
      </c>
      <c r="N440" s="191" t="e">
        <f t="shared" si="176"/>
        <v>#REF!</v>
      </c>
      <c r="O440" s="191" t="e">
        <f>SUM(O441:O444)</f>
        <v>#REF!</v>
      </c>
      <c r="P440" s="191" t="e">
        <f>SUM(P441:P444)</f>
        <v>#REF!</v>
      </c>
      <c r="Q440" s="191" t="e">
        <f t="shared" ref="Q440:Q481" si="177">IF(P440&gt;0,P440/C440*100," ")</f>
        <v>#REF!</v>
      </c>
    </row>
    <row r="441" spans="1:17" ht="18.75" x14ac:dyDescent="0.3">
      <c r="A441" s="21">
        <v>13130</v>
      </c>
      <c r="B441" s="194" t="s">
        <v>15</v>
      </c>
      <c r="C441" s="66">
        <f>SUMIF(Atashe!$B$414:$B$474,'Spenzimet mujore -Atashe'!A441,Atashe!$D$414:$D$474)</f>
        <v>0</v>
      </c>
      <c r="D441" s="152" t="e">
        <f>VLOOKUP($A441,Atashe!$B$411:$M$474,7,FALSE)</f>
        <v>#REF!</v>
      </c>
      <c r="E441" s="152" t="e">
        <f>VLOOKUP($A441,Atashe!$B$411:$M$474,7,FALSE)-SUM($D441:D441)</f>
        <v>#REF!</v>
      </c>
      <c r="F441" s="152" t="e">
        <f>VLOOKUP($A441,Atashe!$B$411:$M$474,7,FALSE)-SUM($D441:E441)</f>
        <v>#REF!</v>
      </c>
      <c r="G441" s="152" t="e">
        <f>VLOOKUP($A441,Atashe!$B$411:$M$474,7,FALSE)-SUM($D441:F441)</f>
        <v>#REF!</v>
      </c>
      <c r="H441" s="152" t="e">
        <f>VLOOKUP($A441,Atashe!$B$411:$M$474,7,FALSE)-SUM($D441:G441)</f>
        <v>#REF!</v>
      </c>
      <c r="I441" s="152" t="e">
        <f>VLOOKUP($A441,Atashe!$B$411:$M$474,7,FALSE)-SUM($D441:H441)</f>
        <v>#REF!</v>
      </c>
      <c r="J441" s="152" t="e">
        <f>VLOOKUP($A441,Atashe!$B$411:$M$474,7,FALSE)-SUM($D441:I441)</f>
        <v>#REF!</v>
      </c>
      <c r="K441" s="152" t="e">
        <f>VLOOKUP($A441,Atashe!$B$411:$M$474,7,FALSE)-SUM($D441:J441)</f>
        <v>#REF!</v>
      </c>
      <c r="L441" s="152" t="e">
        <f>VLOOKUP($A441,Atashe!$B$411:$M$474,7,FALSE)-SUM($D441:K441)</f>
        <v>#REF!</v>
      </c>
      <c r="M441" s="152" t="e">
        <f>VLOOKUP($A441,Atashe!$B$411:$M$474,7,FALSE)-SUM($D441:L441)</f>
        <v>#REF!</v>
      </c>
      <c r="N441" s="152" t="e">
        <f>VLOOKUP($A441,Atashe!$B$411:$M$474,7,FALSE)-SUM($D441:M441)</f>
        <v>#REF!</v>
      </c>
      <c r="O441" s="152" t="e">
        <f>VLOOKUP($A441,Atashe!$B$411:$M$474,7,FALSE)-SUM($D441:N441)</f>
        <v>#REF!</v>
      </c>
      <c r="P441" s="150" t="e">
        <f>SUM(D441:O441)</f>
        <v>#REF!</v>
      </c>
      <c r="Q441" s="150" t="e">
        <f t="shared" si="177"/>
        <v>#REF!</v>
      </c>
    </row>
    <row r="442" spans="1:17" s="211" customFormat="1" ht="18.75" x14ac:dyDescent="0.3">
      <c r="A442" s="15">
        <v>13140</v>
      </c>
      <c r="B442" s="35" t="s">
        <v>4</v>
      </c>
      <c r="C442" s="204">
        <f>SUMIF(Atashe!$B$414:$B$474,'Spenzimet mujore -Atashe'!A442,Atashe!$D$414:$D$474)</f>
        <v>0</v>
      </c>
      <c r="D442" s="152" t="e">
        <f>VLOOKUP($A442,Atashe!$B$411:$M$474,7,FALSE)</f>
        <v>#REF!</v>
      </c>
      <c r="E442" s="152" t="e">
        <f>VLOOKUP($A442,Atashe!$B$411:$M$474,7,FALSE)-SUM($D442:D442)</f>
        <v>#REF!</v>
      </c>
      <c r="F442" s="152" t="e">
        <f>VLOOKUP($A442,Atashe!$B$411:$M$474,7,FALSE)-SUM($D442:E442)</f>
        <v>#REF!</v>
      </c>
      <c r="G442" s="152" t="e">
        <f>VLOOKUP($A442,Atashe!$B$411:$M$474,7,FALSE)-SUM($D442:F442)</f>
        <v>#REF!</v>
      </c>
      <c r="H442" s="152" t="e">
        <f>VLOOKUP($A442,Atashe!$B$411:$M$474,7,FALSE)-SUM($D442:G442)</f>
        <v>#REF!</v>
      </c>
      <c r="I442" s="152" t="e">
        <f>VLOOKUP($A442,Atashe!$B$411:$M$474,7,FALSE)-SUM($D442:H442)</f>
        <v>#REF!</v>
      </c>
      <c r="J442" s="152" t="e">
        <f>VLOOKUP($A442,Atashe!$B$411:$M$474,7,FALSE)-SUM($D442:I442)</f>
        <v>#REF!</v>
      </c>
      <c r="K442" s="152" t="e">
        <f>VLOOKUP($A442,Atashe!$B$411:$M$474,7,FALSE)-SUM($D442:J442)</f>
        <v>#REF!</v>
      </c>
      <c r="L442" s="152" t="e">
        <f>VLOOKUP($A442,Atashe!$B$411:$M$474,7,FALSE)-SUM($D442:K442)</f>
        <v>#REF!</v>
      </c>
      <c r="M442" s="152" t="e">
        <f>VLOOKUP($A442,Atashe!$B$411:$M$474,7,FALSE)-SUM($D442:L442)</f>
        <v>#REF!</v>
      </c>
      <c r="N442" s="152" t="e">
        <f>VLOOKUP($A442,Atashe!$B$411:$M$474,7,FALSE)-SUM($D442:M442)</f>
        <v>#REF!</v>
      </c>
      <c r="O442" s="152" t="e">
        <f>VLOOKUP($A442,Atashe!$B$411:$M$474,7,FALSE)-SUM($D442:N442)</f>
        <v>#REF!</v>
      </c>
      <c r="P442" s="150" t="e">
        <f>SUM(D442:O442)</f>
        <v>#REF!</v>
      </c>
      <c r="Q442" s="150" t="e">
        <f>IF(P442&gt;0,P442/C442*100," ")</f>
        <v>#REF!</v>
      </c>
    </row>
    <row r="443" spans="1:17" s="206" customFormat="1" ht="18.75" x14ac:dyDescent="0.3">
      <c r="A443" s="15">
        <v>13142</v>
      </c>
      <c r="B443" s="35" t="s">
        <v>33</v>
      </c>
      <c r="C443" s="204">
        <f>SUMIF(Atashe!$B$414:$B$474,'Spenzimet mujore -Atashe'!A443,Atashe!$D$414:$D$474)</f>
        <v>0</v>
      </c>
      <c r="D443" s="152" t="e">
        <f>VLOOKUP($A443,Atashe!$B$411:$M$474,7,FALSE)</f>
        <v>#REF!</v>
      </c>
      <c r="E443" s="152" t="e">
        <f>VLOOKUP($A443,Atashe!$B$411:$M$474,7,FALSE)-SUM($D443:D443)</f>
        <v>#REF!</v>
      </c>
      <c r="F443" s="152" t="e">
        <f>VLOOKUP($A443,Atashe!$B$411:$M$474,7,FALSE)-SUM($D443:E443)</f>
        <v>#REF!</v>
      </c>
      <c r="G443" s="152" t="e">
        <f>VLOOKUP($A443,Atashe!$B$411:$M$474,7,FALSE)-SUM($D443:F443)</f>
        <v>#REF!</v>
      </c>
      <c r="H443" s="152" t="e">
        <f>VLOOKUP($A443,Atashe!$B$411:$M$474,7,FALSE)-SUM($D443:G443)</f>
        <v>#REF!</v>
      </c>
      <c r="I443" s="152" t="e">
        <f>VLOOKUP($A443,Atashe!$B$411:$M$474,7,FALSE)-SUM($D443:H443)</f>
        <v>#REF!</v>
      </c>
      <c r="J443" s="152" t="e">
        <f>VLOOKUP($A443,Atashe!$B$411:$M$474,7,FALSE)-SUM($D443:I443)</f>
        <v>#REF!</v>
      </c>
      <c r="K443" s="152" t="e">
        <f>VLOOKUP($A443,Atashe!$B$411:$M$474,7,FALSE)-SUM($D443:J443)</f>
        <v>#REF!</v>
      </c>
      <c r="L443" s="152" t="e">
        <f>VLOOKUP($A443,Atashe!$B$411:$M$474,7,FALSE)-SUM($D443:K443)</f>
        <v>#REF!</v>
      </c>
      <c r="M443" s="152" t="e">
        <f>VLOOKUP($A443,Atashe!$B$411:$M$474,7,FALSE)-SUM($D443:L443)</f>
        <v>#REF!</v>
      </c>
      <c r="N443" s="152" t="e">
        <f>VLOOKUP($A443,Atashe!$B$411:$M$474,7,FALSE)-SUM($D443:M443)</f>
        <v>#REF!</v>
      </c>
      <c r="O443" s="152" t="e">
        <f>VLOOKUP($A443,Atashe!$B$411:$M$474,7,FALSE)-SUM($D443:N443)</f>
        <v>#REF!</v>
      </c>
      <c r="P443" s="150" t="e">
        <f>SUM(D443:O443)</f>
        <v>#REF!</v>
      </c>
      <c r="Q443" s="150" t="e">
        <f>IF(P443&gt;0,P443/C443*100," ")</f>
        <v>#REF!</v>
      </c>
    </row>
    <row r="444" spans="1:17" s="199" customFormat="1" ht="18.75" x14ac:dyDescent="0.3">
      <c r="A444" s="15">
        <v>13143</v>
      </c>
      <c r="B444" s="35" t="s">
        <v>176</v>
      </c>
      <c r="C444" s="66">
        <f>SUMIF(Atashe!$B$414:$B$474,'Spenzimet mujore -Atashe'!A444,Atashe!$D$414:$D$474)</f>
        <v>0</v>
      </c>
      <c r="D444" s="152" t="e">
        <f>VLOOKUP($A444,Atashe!$B$411:$M$474,7,FALSE)</f>
        <v>#REF!</v>
      </c>
      <c r="E444" s="152" t="e">
        <f>VLOOKUP($A444,Atashe!$B$411:$M$474,7,FALSE)-SUM($D444:D444)</f>
        <v>#REF!</v>
      </c>
      <c r="F444" s="152" t="e">
        <f>VLOOKUP($A444,Atashe!$B$411:$M$474,7,FALSE)-SUM($D444:E444)</f>
        <v>#REF!</v>
      </c>
      <c r="G444" s="152" t="e">
        <f>VLOOKUP($A444,Atashe!$B$411:$M$474,7,FALSE)-SUM($D444:F444)</f>
        <v>#REF!</v>
      </c>
      <c r="H444" s="152" t="e">
        <f>VLOOKUP($A444,Atashe!$B$411:$M$474,7,FALSE)-SUM($D444:G444)</f>
        <v>#REF!</v>
      </c>
      <c r="I444" s="152" t="e">
        <f>VLOOKUP($A444,Atashe!$B$411:$M$474,7,FALSE)-SUM($D444:H444)</f>
        <v>#REF!</v>
      </c>
      <c r="J444" s="152" t="e">
        <f>VLOOKUP($A444,Atashe!$B$411:$M$474,7,FALSE)-SUM($D444:I444)</f>
        <v>#REF!</v>
      </c>
      <c r="K444" s="152" t="e">
        <f>VLOOKUP($A444,Atashe!$B$411:$M$474,7,FALSE)-SUM($D444:J444)</f>
        <v>#REF!</v>
      </c>
      <c r="L444" s="152" t="e">
        <f>VLOOKUP($A444,Atashe!$B$411:$M$474,7,FALSE)-SUM($D444:K444)</f>
        <v>#REF!</v>
      </c>
      <c r="M444" s="152" t="e">
        <f>VLOOKUP($A444,Atashe!$B$411:$M$474,7,FALSE)-SUM($D444:L444)</f>
        <v>#REF!</v>
      </c>
      <c r="N444" s="152" t="e">
        <f>VLOOKUP($A444,Atashe!$B$411:$M$474,7,FALSE)-SUM($D444:M444)</f>
        <v>#REF!</v>
      </c>
      <c r="O444" s="152" t="e">
        <f>VLOOKUP($A444,Atashe!$B$411:$M$474,7,FALSE)-SUM($D444:N444)</f>
        <v>#REF!</v>
      </c>
      <c r="P444" s="150" t="e">
        <f>SUM(D444:O444)</f>
        <v>#REF!</v>
      </c>
      <c r="Q444" s="150" t="e">
        <f t="shared" si="177"/>
        <v>#REF!</v>
      </c>
    </row>
    <row r="445" spans="1:17" s="188" customFormat="1" ht="18.75" x14ac:dyDescent="0.3">
      <c r="A445" s="189">
        <v>1330</v>
      </c>
      <c r="B445" s="190" t="s">
        <v>118</v>
      </c>
      <c r="C445" s="191">
        <f t="shared" ref="C445:P445" si="178">SUM(C446:C448)</f>
        <v>0</v>
      </c>
      <c r="D445" s="191" t="e">
        <f t="shared" si="178"/>
        <v>#REF!</v>
      </c>
      <c r="E445" s="191" t="e">
        <f t="shared" si="178"/>
        <v>#REF!</v>
      </c>
      <c r="F445" s="191" t="e">
        <f t="shared" si="178"/>
        <v>#REF!</v>
      </c>
      <c r="G445" s="191" t="e">
        <f t="shared" si="178"/>
        <v>#REF!</v>
      </c>
      <c r="H445" s="191" t="e">
        <f t="shared" si="178"/>
        <v>#REF!</v>
      </c>
      <c r="I445" s="191" t="e">
        <f t="shared" si="178"/>
        <v>#REF!</v>
      </c>
      <c r="J445" s="191" t="e">
        <f t="shared" si="178"/>
        <v>#REF!</v>
      </c>
      <c r="K445" s="191" t="e">
        <f t="shared" si="178"/>
        <v>#REF!</v>
      </c>
      <c r="L445" s="191" t="e">
        <f t="shared" si="178"/>
        <v>#REF!</v>
      </c>
      <c r="M445" s="191" t="e">
        <f t="shared" si="178"/>
        <v>#REF!</v>
      </c>
      <c r="N445" s="191" t="e">
        <f t="shared" si="178"/>
        <v>#REF!</v>
      </c>
      <c r="O445" s="191" t="e">
        <f t="shared" si="178"/>
        <v>#REF!</v>
      </c>
      <c r="P445" s="191" t="e">
        <f t="shared" si="178"/>
        <v>#REF!</v>
      </c>
      <c r="Q445" s="191" t="e">
        <f t="shared" si="177"/>
        <v>#REF!</v>
      </c>
    </row>
    <row r="446" spans="1:17" ht="18.75" x14ac:dyDescent="0.3">
      <c r="A446" s="138">
        <v>13310</v>
      </c>
      <c r="B446" s="23" t="s">
        <v>181</v>
      </c>
      <c r="C446" s="66">
        <f>SUMIF(Atashe!$B$414:$B$474,'Spenzimet mujore -Atashe'!A446,Atashe!$D$414:$D$474)</f>
        <v>0</v>
      </c>
      <c r="D446" s="152" t="e">
        <f>VLOOKUP($A446,Atashe!$B$411:$M$474,7,FALSE)</f>
        <v>#REF!</v>
      </c>
      <c r="E446" s="152" t="e">
        <f>VLOOKUP($A446,Atashe!$B$411:$M$474,7,FALSE)-SUM($D446:D446)</f>
        <v>#REF!</v>
      </c>
      <c r="F446" s="152" t="e">
        <f>VLOOKUP($A446,Atashe!$B$411:$M$474,7,FALSE)-SUM($D446:E446)</f>
        <v>#REF!</v>
      </c>
      <c r="G446" s="152" t="e">
        <f>VLOOKUP($A446,Atashe!$B$411:$M$474,7,FALSE)-SUM($D446:F446)</f>
        <v>#REF!</v>
      </c>
      <c r="H446" s="152" t="e">
        <f>VLOOKUP($A446,Atashe!$B$411:$M$474,7,FALSE)-SUM($D446:G446)</f>
        <v>#REF!</v>
      </c>
      <c r="I446" s="152" t="e">
        <f>VLOOKUP($A446,Atashe!$B$411:$M$474,7,FALSE)-SUM($D446:H446)</f>
        <v>#REF!</v>
      </c>
      <c r="J446" s="152" t="e">
        <f>VLOOKUP($A446,Atashe!$B$411:$M$474,7,FALSE)-SUM($D446:I446)</f>
        <v>#REF!</v>
      </c>
      <c r="K446" s="152" t="e">
        <f>VLOOKUP($A446,Atashe!$B$411:$M$474,7,FALSE)-SUM($D446:J446)</f>
        <v>#REF!</v>
      </c>
      <c r="L446" s="152" t="e">
        <f>VLOOKUP($A446,Atashe!$B$411:$M$474,7,FALSE)-SUM($D446:K446)</f>
        <v>#REF!</v>
      </c>
      <c r="M446" s="152" t="e">
        <f>VLOOKUP($A446,Atashe!$B$411:$M$474,7,FALSE)-SUM($D446:L446)</f>
        <v>#REF!</v>
      </c>
      <c r="N446" s="152" t="e">
        <f>VLOOKUP($A446,Atashe!$B$411:$M$474,7,FALSE)-SUM($D446:M446)</f>
        <v>#REF!</v>
      </c>
      <c r="O446" s="152" t="e">
        <f>VLOOKUP($A446,Atashe!$B$411:$M$474,7,FALSE)-SUM($D446:N446)</f>
        <v>#REF!</v>
      </c>
      <c r="P446" s="150" t="e">
        <f>SUM(D446:O446)</f>
        <v>#REF!</v>
      </c>
      <c r="Q446" s="150" t="e">
        <f t="shared" si="177"/>
        <v>#REF!</v>
      </c>
    </row>
    <row r="447" spans="1:17" s="207" customFormat="1" ht="18.75" x14ac:dyDescent="0.3">
      <c r="A447" s="138">
        <v>13320</v>
      </c>
      <c r="B447" s="23" t="s">
        <v>6</v>
      </c>
      <c r="C447" s="204">
        <f>SUMIF(Atashe!$B$414:$B$474,'Spenzimet mujore -Atashe'!A447,Atashe!$D$414:$D$474)</f>
        <v>0</v>
      </c>
      <c r="D447" s="152" t="e">
        <f>VLOOKUP($A447,Atashe!$B$411:$M$474,7,FALSE)</f>
        <v>#REF!</v>
      </c>
      <c r="E447" s="152" t="e">
        <f>VLOOKUP($A447,Atashe!$B$411:$M$474,7,FALSE)-SUM($D447:D447)</f>
        <v>#REF!</v>
      </c>
      <c r="F447" s="152" t="e">
        <f>VLOOKUP($A447,Atashe!$B$411:$M$474,7,FALSE)-SUM($D447:E447)</f>
        <v>#REF!</v>
      </c>
      <c r="G447" s="152" t="e">
        <f>VLOOKUP($A447,Atashe!$B$411:$M$474,7,FALSE)-SUM($D447:F447)</f>
        <v>#REF!</v>
      </c>
      <c r="H447" s="152" t="e">
        <f>VLOOKUP($A447,Atashe!$B$411:$M$474,7,FALSE)-SUM($D447:G447)</f>
        <v>#REF!</v>
      </c>
      <c r="I447" s="152" t="e">
        <f>VLOOKUP($A447,Atashe!$B$411:$M$474,7,FALSE)-SUM($D447:H447)</f>
        <v>#REF!</v>
      </c>
      <c r="J447" s="152" t="e">
        <f>VLOOKUP($A447,Atashe!$B$411:$M$474,7,FALSE)-SUM($D447:I447)</f>
        <v>#REF!</v>
      </c>
      <c r="K447" s="152" t="e">
        <f>VLOOKUP($A447,Atashe!$B$411:$M$474,7,FALSE)-SUM($D447:J447)</f>
        <v>#REF!</v>
      </c>
      <c r="L447" s="152" t="e">
        <f>VLOOKUP($A447,Atashe!$B$411:$M$474,7,FALSE)-SUM($D447:K447)</f>
        <v>#REF!</v>
      </c>
      <c r="M447" s="152" t="e">
        <f>VLOOKUP($A447,Atashe!$B$411:$M$474,7,FALSE)-SUM($D447:L447)</f>
        <v>#REF!</v>
      </c>
      <c r="N447" s="152" t="e">
        <f>VLOOKUP($A447,Atashe!$B$411:$M$474,7,FALSE)-SUM($D447:M447)</f>
        <v>#REF!</v>
      </c>
      <c r="O447" s="152" t="e">
        <f>VLOOKUP($A447,Atashe!$B$411:$M$474,7,FALSE)-SUM($D447:N447)</f>
        <v>#REF!</v>
      </c>
      <c r="P447" s="150" t="e">
        <f>SUM(D447:O447)</f>
        <v>#REF!</v>
      </c>
      <c r="Q447" s="150" t="e">
        <f>IF(P447&gt;0,P447/C447*100," ")</f>
        <v>#REF!</v>
      </c>
    </row>
    <row r="448" spans="1:17" s="206" customFormat="1" ht="18.75" x14ac:dyDescent="0.3">
      <c r="A448" s="138">
        <v>13330</v>
      </c>
      <c r="B448" s="23" t="s">
        <v>179</v>
      </c>
      <c r="C448" s="204">
        <f>SUMIF(Atashe!$B$414:$B$474,'Spenzimet mujore -Atashe'!A448,Atashe!$D$414:$D$474)</f>
        <v>0</v>
      </c>
      <c r="D448" s="152" t="e">
        <f>VLOOKUP($A448,Atashe!$B$411:$M$474,7,FALSE)</f>
        <v>#REF!</v>
      </c>
      <c r="E448" s="152" t="e">
        <f>VLOOKUP($A448,Atashe!$B$411:$M$474,7,FALSE)-SUM($D448:D448)</f>
        <v>#REF!</v>
      </c>
      <c r="F448" s="152" t="e">
        <f>VLOOKUP($A448,Atashe!$B$411:$M$474,7,FALSE)-SUM($D448:E448)</f>
        <v>#REF!</v>
      </c>
      <c r="G448" s="152" t="e">
        <f>VLOOKUP($A448,Atashe!$B$411:$M$474,7,FALSE)-SUM($D448:F448)</f>
        <v>#REF!</v>
      </c>
      <c r="H448" s="152" t="e">
        <f>VLOOKUP($A448,Atashe!$B$411:$M$474,7,FALSE)-SUM($D448:G448)</f>
        <v>#REF!</v>
      </c>
      <c r="I448" s="152" t="e">
        <f>VLOOKUP($A448,Atashe!$B$411:$M$474,7,FALSE)-SUM($D448:H448)</f>
        <v>#REF!</v>
      </c>
      <c r="J448" s="152" t="e">
        <f>VLOOKUP($A448,Atashe!$B$411:$M$474,7,FALSE)-SUM($D448:I448)</f>
        <v>#REF!</v>
      </c>
      <c r="K448" s="152" t="e">
        <f>VLOOKUP($A448,Atashe!$B$411:$M$474,7,FALSE)-SUM($D448:J448)</f>
        <v>#REF!</v>
      </c>
      <c r="L448" s="152" t="e">
        <f>VLOOKUP($A448,Atashe!$B$411:$M$474,7,FALSE)-SUM($D448:K448)</f>
        <v>#REF!</v>
      </c>
      <c r="M448" s="152" t="e">
        <f>VLOOKUP($A448,Atashe!$B$411:$M$474,7,FALSE)-SUM($D448:L448)</f>
        <v>#REF!</v>
      </c>
      <c r="N448" s="152" t="e">
        <f>VLOOKUP($A448,Atashe!$B$411:$M$474,7,FALSE)-SUM($D448:M448)</f>
        <v>#REF!</v>
      </c>
      <c r="O448" s="152" t="e">
        <f>VLOOKUP($A448,Atashe!$B$411:$M$474,7,FALSE)-SUM($D448:N448)</f>
        <v>#REF!</v>
      </c>
      <c r="P448" s="150" t="e">
        <f>SUM(D448:O448)</f>
        <v>#REF!</v>
      </c>
      <c r="Q448" s="150" t="e">
        <f>IF(P448&gt;0,P448/C448*100," ")</f>
        <v>#REF!</v>
      </c>
    </row>
    <row r="449" spans="1:17" s="188" customFormat="1" ht="18.75" x14ac:dyDescent="0.3">
      <c r="A449" s="189">
        <v>1340</v>
      </c>
      <c r="B449" s="190" t="s">
        <v>119</v>
      </c>
      <c r="C449" s="191">
        <f t="shared" ref="C449:N449" si="179">SUM(C450:C455)</f>
        <v>0</v>
      </c>
      <c r="D449" s="191" t="e">
        <f t="shared" si="179"/>
        <v>#REF!</v>
      </c>
      <c r="E449" s="191" t="e">
        <f t="shared" si="179"/>
        <v>#REF!</v>
      </c>
      <c r="F449" s="191" t="e">
        <f t="shared" si="179"/>
        <v>#REF!</v>
      </c>
      <c r="G449" s="191" t="e">
        <f t="shared" si="179"/>
        <v>#REF!</v>
      </c>
      <c r="H449" s="191" t="e">
        <f t="shared" si="179"/>
        <v>#REF!</v>
      </c>
      <c r="I449" s="191" t="e">
        <f t="shared" si="179"/>
        <v>#REF!</v>
      </c>
      <c r="J449" s="191" t="e">
        <f t="shared" si="179"/>
        <v>#REF!</v>
      </c>
      <c r="K449" s="191" t="e">
        <f t="shared" si="179"/>
        <v>#REF!</v>
      </c>
      <c r="L449" s="191" t="e">
        <f t="shared" si="179"/>
        <v>#REF!</v>
      </c>
      <c r="M449" s="191" t="e">
        <f t="shared" si="179"/>
        <v>#REF!</v>
      </c>
      <c r="N449" s="191" t="e">
        <f t="shared" si="179"/>
        <v>#REF!</v>
      </c>
      <c r="O449" s="191" t="e">
        <f>SUM(O450:O455)</f>
        <v>#REF!</v>
      </c>
      <c r="P449" s="191" t="e">
        <f>SUM(P450:P455)</f>
        <v>#REF!</v>
      </c>
      <c r="Q449" s="191" t="e">
        <f t="shared" si="177"/>
        <v>#REF!</v>
      </c>
    </row>
    <row r="450" spans="1:17" ht="18.75" x14ac:dyDescent="0.3">
      <c r="A450" s="15">
        <v>13410</v>
      </c>
      <c r="B450" s="23" t="s">
        <v>37</v>
      </c>
      <c r="C450" s="66">
        <f>SUMIF(Atashe!$B$414:$B$474,'Spenzimet mujore -Atashe'!A450,Atashe!$D$414:$D$474)</f>
        <v>0</v>
      </c>
      <c r="D450" s="152" t="e">
        <f>VLOOKUP($A450,Atashe!$B$411:$M$474,7,FALSE)</f>
        <v>#REF!</v>
      </c>
      <c r="E450" s="152" t="e">
        <f>VLOOKUP($A450,Atashe!$B$411:$M$474,7,FALSE)-SUM($D450:D450)</f>
        <v>#REF!</v>
      </c>
      <c r="F450" s="152" t="e">
        <f>VLOOKUP($A450,Atashe!$B$411:$M$474,7,FALSE)-SUM($D450:E450)</f>
        <v>#REF!</v>
      </c>
      <c r="G450" s="152" t="e">
        <f>VLOOKUP($A450,Atashe!$B$411:$M$474,7,FALSE)-SUM($D450:F450)</f>
        <v>#REF!</v>
      </c>
      <c r="H450" s="152" t="e">
        <f>VLOOKUP($A450,Atashe!$B$411:$M$474,7,FALSE)-SUM($D450:G450)</f>
        <v>#REF!</v>
      </c>
      <c r="I450" s="152" t="e">
        <f>VLOOKUP($A450,Atashe!$B$411:$M$474,7,FALSE)-SUM($D450:H450)</f>
        <v>#REF!</v>
      </c>
      <c r="J450" s="152" t="e">
        <f>VLOOKUP($A450,Atashe!$B$411:$M$474,7,FALSE)-SUM($D450:I450)</f>
        <v>#REF!</v>
      </c>
      <c r="K450" s="152" t="e">
        <f>VLOOKUP($A450,Atashe!$B$411:$M$474,7,FALSE)-SUM($D450:J450)</f>
        <v>#REF!</v>
      </c>
      <c r="L450" s="152" t="e">
        <f>VLOOKUP($A450,Atashe!$B$411:$M$474,7,FALSE)-SUM($D450:K450)</f>
        <v>#REF!</v>
      </c>
      <c r="M450" s="152" t="e">
        <f>VLOOKUP($A450,Atashe!$B$411:$M$474,7,FALSE)-SUM($D450:L450)</f>
        <v>#REF!</v>
      </c>
      <c r="N450" s="152" t="e">
        <f>VLOOKUP($A450,Atashe!$B$411:$M$474,7,FALSE)-SUM($D450:M450)</f>
        <v>#REF!</v>
      </c>
      <c r="O450" s="152" t="e">
        <f>VLOOKUP($A450,Atashe!$B$411:$M$474,7,FALSE)-SUM($D450:N450)</f>
        <v>#REF!</v>
      </c>
      <c r="P450" s="150" t="e">
        <f t="shared" ref="P450:P455" si="180">SUM(D450:O450)</f>
        <v>#REF!</v>
      </c>
      <c r="Q450" s="150" t="e">
        <f t="shared" si="177"/>
        <v>#REF!</v>
      </c>
    </row>
    <row r="451" spans="1:17" ht="18.75" x14ac:dyDescent="0.3">
      <c r="A451" s="15">
        <v>13430</v>
      </c>
      <c r="B451" s="23" t="s">
        <v>38</v>
      </c>
      <c r="C451" s="66">
        <f>SUMIF(Atashe!$B$414:$B$474,'Spenzimet mujore -Atashe'!A451,Atashe!$D$414:$D$474)</f>
        <v>0</v>
      </c>
      <c r="D451" s="152" t="e">
        <f>VLOOKUP($A451,Atashe!$B$411:$M$474,7,FALSE)</f>
        <v>#REF!</v>
      </c>
      <c r="E451" s="152" t="e">
        <f>VLOOKUP($A451,Atashe!$B$411:$M$474,7,FALSE)-SUM($D451:D451)</f>
        <v>#REF!</v>
      </c>
      <c r="F451" s="152" t="e">
        <f>VLOOKUP($A451,Atashe!$B$411:$M$474,7,FALSE)-SUM($D451:E451)</f>
        <v>#REF!</v>
      </c>
      <c r="G451" s="152" t="e">
        <f>VLOOKUP($A451,Atashe!$B$411:$M$474,7,FALSE)-SUM($D451:F451)</f>
        <v>#REF!</v>
      </c>
      <c r="H451" s="152" t="e">
        <f>VLOOKUP($A451,Atashe!$B$411:$M$474,7,FALSE)-SUM($D451:G451)</f>
        <v>#REF!</v>
      </c>
      <c r="I451" s="152" t="e">
        <f>VLOOKUP($A451,Atashe!$B$411:$M$474,7,FALSE)-SUM($D451:H451)</f>
        <v>#REF!</v>
      </c>
      <c r="J451" s="152" t="e">
        <f>VLOOKUP($A451,Atashe!$B$411:$M$474,7,FALSE)-SUM($D451:I451)</f>
        <v>#REF!</v>
      </c>
      <c r="K451" s="152" t="e">
        <f>VLOOKUP($A451,Atashe!$B$411:$M$474,7,FALSE)-SUM($D451:J451)</f>
        <v>#REF!</v>
      </c>
      <c r="L451" s="152" t="e">
        <f>VLOOKUP($A451,Atashe!$B$411:$M$474,7,FALSE)-SUM($D451:K451)</f>
        <v>#REF!</v>
      </c>
      <c r="M451" s="152" t="e">
        <f>VLOOKUP($A451,Atashe!$B$411:$M$474,7,FALSE)-SUM($D451:L451)</f>
        <v>#REF!</v>
      </c>
      <c r="N451" s="152" t="e">
        <f>VLOOKUP($A451,Atashe!$B$411:$M$474,7,FALSE)-SUM($D451:M451)</f>
        <v>#REF!</v>
      </c>
      <c r="O451" s="152" t="e">
        <f>VLOOKUP($A451,Atashe!$B$411:$M$474,7,FALSE)-SUM($D451:N451)</f>
        <v>#REF!</v>
      </c>
      <c r="P451" s="150" t="e">
        <f t="shared" si="180"/>
        <v>#REF!</v>
      </c>
      <c r="Q451" s="150" t="e">
        <f t="shared" si="177"/>
        <v>#REF!</v>
      </c>
    </row>
    <row r="452" spans="1:17" s="209" customFormat="1" ht="18.75" x14ac:dyDescent="0.3">
      <c r="A452" s="15">
        <v>13450</v>
      </c>
      <c r="B452" s="23" t="s">
        <v>183</v>
      </c>
      <c r="C452" s="204">
        <f>SUMIF(Atashe!$B$414:$B$474,'Spenzimet mujore -Atashe'!A452,Atashe!$D$414:$D$474)</f>
        <v>0</v>
      </c>
      <c r="D452" s="152" t="e">
        <f>VLOOKUP($A452,Atashe!$B$411:$M$474,7,FALSE)</f>
        <v>#REF!</v>
      </c>
      <c r="E452" s="152" t="e">
        <f>VLOOKUP($A452,Atashe!$B$411:$M$474,7,FALSE)-SUM($D452:D452)</f>
        <v>#REF!</v>
      </c>
      <c r="F452" s="152" t="e">
        <f>VLOOKUP($A452,Atashe!$B$411:$M$474,7,FALSE)-SUM($D452:E452)</f>
        <v>#REF!</v>
      </c>
      <c r="G452" s="152" t="e">
        <f>VLOOKUP($A452,Atashe!$B$411:$M$474,7,FALSE)-SUM($D452:F452)</f>
        <v>#REF!</v>
      </c>
      <c r="H452" s="152" t="e">
        <f>VLOOKUP($A452,Atashe!$B$411:$M$474,7,FALSE)-SUM($D452:G452)</f>
        <v>#REF!</v>
      </c>
      <c r="I452" s="152" t="e">
        <f>VLOOKUP($A452,Atashe!$B$411:$M$474,7,FALSE)-SUM($D452:H452)</f>
        <v>#REF!</v>
      </c>
      <c r="J452" s="152" t="e">
        <f>VLOOKUP($A452,Atashe!$B$411:$M$474,7,FALSE)-SUM($D452:I452)</f>
        <v>#REF!</v>
      </c>
      <c r="K452" s="152" t="e">
        <f>VLOOKUP($A452,Atashe!$B$411:$M$474,7,FALSE)-SUM($D452:J452)</f>
        <v>#REF!</v>
      </c>
      <c r="L452" s="152" t="e">
        <f>VLOOKUP($A452,Atashe!$B$411:$M$474,7,FALSE)-SUM($D452:K452)</f>
        <v>#REF!</v>
      </c>
      <c r="M452" s="152" t="e">
        <f>VLOOKUP($A452,Atashe!$B$411:$M$474,7,FALSE)-SUM($D452:L452)</f>
        <v>#REF!</v>
      </c>
      <c r="N452" s="152" t="e">
        <f>VLOOKUP($A452,Atashe!$B$411:$M$474,7,FALSE)-SUM($D452:M452)</f>
        <v>#REF!</v>
      </c>
      <c r="O452" s="152" t="e">
        <f>VLOOKUP($A452,Atashe!$B$411:$M$474,7,FALSE)-SUM($D452:N452)</f>
        <v>#REF!</v>
      </c>
      <c r="P452" s="150" t="e">
        <f t="shared" si="180"/>
        <v>#REF!</v>
      </c>
      <c r="Q452" s="150" t="e">
        <f>IF(P452&gt;0,P452/C452*100," ")</f>
        <v>#REF!</v>
      </c>
    </row>
    <row r="453" spans="1:17" s="206" customFormat="1" ht="18.75" x14ac:dyDescent="0.3">
      <c r="A453" s="15">
        <v>13460</v>
      </c>
      <c r="B453" s="23" t="s">
        <v>178</v>
      </c>
      <c r="C453" s="204">
        <f>SUMIF(Atashe!$B$414:$B$474,'Spenzimet mujore -Atashe'!A453,Atashe!$D$414:$D$474)</f>
        <v>0</v>
      </c>
      <c r="D453" s="152" t="e">
        <f>VLOOKUP($A453,Atashe!$B$411:$M$474,7,FALSE)</f>
        <v>#REF!</v>
      </c>
      <c r="E453" s="152" t="e">
        <f>VLOOKUP($A453,Atashe!$B$411:$M$474,7,FALSE)-SUM($D453:D453)</f>
        <v>#REF!</v>
      </c>
      <c r="F453" s="152" t="e">
        <f>VLOOKUP($A453,Atashe!$B$411:$M$474,7,FALSE)-SUM($D453:E453)</f>
        <v>#REF!</v>
      </c>
      <c r="G453" s="152" t="e">
        <f>VLOOKUP($A453,Atashe!$B$411:$M$474,7,FALSE)-SUM($D453:F453)</f>
        <v>#REF!</v>
      </c>
      <c r="H453" s="152" t="e">
        <f>VLOOKUP($A453,Atashe!$B$411:$M$474,7,FALSE)-SUM($D453:G453)</f>
        <v>#REF!</v>
      </c>
      <c r="I453" s="152" t="e">
        <f>VLOOKUP($A453,Atashe!$B$411:$M$474,7,FALSE)-SUM($D453:H453)</f>
        <v>#REF!</v>
      </c>
      <c r="J453" s="152" t="e">
        <f>VLOOKUP($A453,Atashe!$B$411:$M$474,7,FALSE)-SUM($D453:I453)</f>
        <v>#REF!</v>
      </c>
      <c r="K453" s="152" t="e">
        <f>VLOOKUP($A453,Atashe!$B$411:$M$474,7,FALSE)-SUM($D453:J453)</f>
        <v>#REF!</v>
      </c>
      <c r="L453" s="152" t="e">
        <f>VLOOKUP($A453,Atashe!$B$411:$M$474,7,FALSE)-SUM($D453:K453)</f>
        <v>#REF!</v>
      </c>
      <c r="M453" s="152" t="e">
        <f>VLOOKUP($A453,Atashe!$B$411:$M$474,7,FALSE)-SUM($D453:L453)</f>
        <v>#REF!</v>
      </c>
      <c r="N453" s="152" t="e">
        <f>VLOOKUP($A453,Atashe!$B$411:$M$474,7,FALSE)-SUM($D453:M453)</f>
        <v>#REF!</v>
      </c>
      <c r="O453" s="152" t="e">
        <f>VLOOKUP($A453,Atashe!$B$411:$M$474,7,FALSE)-SUM($D453:N453)</f>
        <v>#REF!</v>
      </c>
      <c r="P453" s="150" t="e">
        <f t="shared" si="180"/>
        <v>#REF!</v>
      </c>
      <c r="Q453" s="150" t="e">
        <f>IF(P453&gt;0,P453/C453*100," ")</f>
        <v>#REF!</v>
      </c>
    </row>
    <row r="454" spans="1:17" ht="18.75" x14ac:dyDescent="0.3">
      <c r="A454" s="15">
        <v>13470</v>
      </c>
      <c r="B454" s="23" t="s">
        <v>137</v>
      </c>
      <c r="C454" s="66">
        <f>SUMIF(Atashe!$B$414:$B$474,'Spenzimet mujore -Atashe'!A454,Atashe!$D$414:$D$474)</f>
        <v>0</v>
      </c>
      <c r="D454" s="152" t="e">
        <f>VLOOKUP($A454,Atashe!$B$411:$M$474,7,FALSE)</f>
        <v>#REF!</v>
      </c>
      <c r="E454" s="152" t="e">
        <f>VLOOKUP($A454,Atashe!$B$411:$M$474,7,FALSE)-SUM($D454:D454)</f>
        <v>#REF!</v>
      </c>
      <c r="F454" s="152" t="e">
        <f>VLOOKUP($A454,Atashe!$B$411:$M$474,7,FALSE)-SUM($D454:E454)</f>
        <v>#REF!</v>
      </c>
      <c r="G454" s="152" t="e">
        <f>VLOOKUP($A454,Atashe!$B$411:$M$474,7,FALSE)-SUM($D454:F454)</f>
        <v>#REF!</v>
      </c>
      <c r="H454" s="152" t="e">
        <f>VLOOKUP($A454,Atashe!$B$411:$M$474,7,FALSE)-SUM($D454:G454)</f>
        <v>#REF!</v>
      </c>
      <c r="I454" s="152" t="e">
        <f>VLOOKUP($A454,Atashe!$B$411:$M$474,7,FALSE)-SUM($D454:H454)</f>
        <v>#REF!</v>
      </c>
      <c r="J454" s="152" t="e">
        <f>VLOOKUP($A454,Atashe!$B$411:$M$474,7,FALSE)-SUM($D454:I454)</f>
        <v>#REF!</v>
      </c>
      <c r="K454" s="152" t="e">
        <f>VLOOKUP($A454,Atashe!$B$411:$M$474,7,FALSE)-SUM($D454:J454)</f>
        <v>#REF!</v>
      </c>
      <c r="L454" s="152" t="e">
        <f>VLOOKUP($A454,Atashe!$B$411:$M$474,7,FALSE)-SUM($D454:K454)</f>
        <v>#REF!</v>
      </c>
      <c r="M454" s="152" t="e">
        <f>VLOOKUP($A454,Atashe!$B$411:$M$474,7,FALSE)-SUM($D454:L454)</f>
        <v>#REF!</v>
      </c>
      <c r="N454" s="152" t="e">
        <f>VLOOKUP($A454,Atashe!$B$411:$M$474,7,FALSE)-SUM($D454:M454)</f>
        <v>#REF!</v>
      </c>
      <c r="O454" s="152" t="e">
        <f>VLOOKUP($A454,Atashe!$B$411:$M$474,7,FALSE)-SUM($D454:N454)</f>
        <v>#REF!</v>
      </c>
      <c r="P454" s="150" t="e">
        <f t="shared" si="180"/>
        <v>#REF!</v>
      </c>
      <c r="Q454" s="150" t="e">
        <f t="shared" si="177"/>
        <v>#REF!</v>
      </c>
    </row>
    <row r="455" spans="1:17" ht="18.75" x14ac:dyDescent="0.3">
      <c r="A455" s="15">
        <v>13480</v>
      </c>
      <c r="B455" s="23" t="s">
        <v>39</v>
      </c>
      <c r="C455" s="66">
        <f>SUMIF(Atashe!$B$414:$B$474,'Spenzimet mujore -Atashe'!A455,Atashe!$D$414:$D$474)</f>
        <v>0</v>
      </c>
      <c r="D455" s="152" t="e">
        <f>VLOOKUP($A455,Atashe!$B$411:$M$474,7,FALSE)</f>
        <v>#REF!</v>
      </c>
      <c r="E455" s="152" t="e">
        <f>VLOOKUP($A455,Atashe!$B$411:$M$474,7,FALSE)-SUM($D455:D455)</f>
        <v>#REF!</v>
      </c>
      <c r="F455" s="152" t="e">
        <f>VLOOKUP($A455,Atashe!$B$411:$M$474,7,FALSE)-SUM($D455:E455)</f>
        <v>#REF!</v>
      </c>
      <c r="G455" s="152" t="e">
        <f>VLOOKUP($A455,Atashe!$B$411:$M$474,7,FALSE)-SUM($D455:F455)</f>
        <v>#REF!</v>
      </c>
      <c r="H455" s="152" t="e">
        <f>VLOOKUP($A455,Atashe!$B$411:$M$474,7,FALSE)-SUM($D455:G455)</f>
        <v>#REF!</v>
      </c>
      <c r="I455" s="152" t="e">
        <f>VLOOKUP($A455,Atashe!$B$411:$M$474,7,FALSE)-SUM($D455:H455)</f>
        <v>#REF!</v>
      </c>
      <c r="J455" s="152" t="e">
        <f>VLOOKUP($A455,Atashe!$B$411:$M$474,7,FALSE)-SUM($D455:I455)</f>
        <v>#REF!</v>
      </c>
      <c r="K455" s="152" t="e">
        <f>VLOOKUP($A455,Atashe!$B$411:$M$474,7,FALSE)-SUM($D455:J455)</f>
        <v>#REF!</v>
      </c>
      <c r="L455" s="152" t="e">
        <f>VLOOKUP($A455,Atashe!$B$411:$M$474,7,FALSE)-SUM($D455:K455)</f>
        <v>#REF!</v>
      </c>
      <c r="M455" s="152" t="e">
        <f>VLOOKUP($A455,Atashe!$B$411:$M$474,7,FALSE)-SUM($D455:L455)</f>
        <v>#REF!</v>
      </c>
      <c r="N455" s="152" t="e">
        <f>VLOOKUP($A455,Atashe!$B$411:$M$474,7,FALSE)-SUM($D455:M455)</f>
        <v>#REF!</v>
      </c>
      <c r="O455" s="152" t="e">
        <f>VLOOKUP($A455,Atashe!$B$411:$M$474,7,FALSE)-SUM($D455:N455)</f>
        <v>#REF!</v>
      </c>
      <c r="P455" s="150" t="e">
        <f t="shared" si="180"/>
        <v>#REF!</v>
      </c>
      <c r="Q455" s="150" t="e">
        <f t="shared" si="177"/>
        <v>#REF!</v>
      </c>
    </row>
    <row r="456" spans="1:17" s="188" customFormat="1" ht="18.75" x14ac:dyDescent="0.3">
      <c r="A456" s="189">
        <v>1350</v>
      </c>
      <c r="B456" s="190" t="s">
        <v>120</v>
      </c>
      <c r="C456" s="191">
        <f t="shared" ref="C456:P456" si="181">SUM(C457:C461)</f>
        <v>0</v>
      </c>
      <c r="D456" s="191" t="e">
        <f t="shared" si="181"/>
        <v>#REF!</v>
      </c>
      <c r="E456" s="191" t="e">
        <f t="shared" si="181"/>
        <v>#REF!</v>
      </c>
      <c r="F456" s="191" t="e">
        <f t="shared" si="181"/>
        <v>#REF!</v>
      </c>
      <c r="G456" s="191" t="e">
        <f t="shared" si="181"/>
        <v>#REF!</v>
      </c>
      <c r="H456" s="191" t="e">
        <f t="shared" si="181"/>
        <v>#REF!</v>
      </c>
      <c r="I456" s="191" t="e">
        <f t="shared" si="181"/>
        <v>#REF!</v>
      </c>
      <c r="J456" s="191" t="e">
        <f t="shared" si="181"/>
        <v>#REF!</v>
      </c>
      <c r="K456" s="191" t="e">
        <f t="shared" si="181"/>
        <v>#REF!</v>
      </c>
      <c r="L456" s="191" t="e">
        <f t="shared" si="181"/>
        <v>#REF!</v>
      </c>
      <c r="M456" s="191" t="e">
        <f t="shared" si="181"/>
        <v>#REF!</v>
      </c>
      <c r="N456" s="191" t="e">
        <f t="shared" si="181"/>
        <v>#REF!</v>
      </c>
      <c r="O456" s="191" t="e">
        <f t="shared" si="181"/>
        <v>#REF!</v>
      </c>
      <c r="P456" s="191" t="e">
        <f t="shared" si="181"/>
        <v>#REF!</v>
      </c>
      <c r="Q456" s="191" t="e">
        <f t="shared" si="177"/>
        <v>#REF!</v>
      </c>
    </row>
    <row r="457" spans="1:17" ht="18.75" x14ac:dyDescent="0.3">
      <c r="A457" s="15">
        <v>13501</v>
      </c>
      <c r="B457" s="24" t="s">
        <v>180</v>
      </c>
      <c r="C457" s="66">
        <f>SUMIF(Atashe!$B$414:$B$474,'Spenzimet mujore -Atashe'!A457,Atashe!$D$414:$D$474)</f>
        <v>0</v>
      </c>
      <c r="D457" s="152" t="e">
        <f>VLOOKUP($A457,Atashe!$B$411:$M$474,7,FALSE)</f>
        <v>#REF!</v>
      </c>
      <c r="E457" s="152" t="e">
        <f>VLOOKUP($A457,Atashe!$B$411:$M$474,7,FALSE)-SUM($D457:D457)</f>
        <v>#REF!</v>
      </c>
      <c r="F457" s="152" t="e">
        <f>VLOOKUP($A457,Atashe!$B$411:$M$474,7,FALSE)-SUM($D457:E457)</f>
        <v>#REF!</v>
      </c>
      <c r="G457" s="152" t="e">
        <f>VLOOKUP($A457,Atashe!$B$411:$M$474,7,FALSE)-SUM($D457:F457)</f>
        <v>#REF!</v>
      </c>
      <c r="H457" s="152" t="e">
        <f>VLOOKUP($A457,Atashe!$B$411:$M$474,7,FALSE)-SUM($D457:G457)</f>
        <v>#REF!</v>
      </c>
      <c r="I457" s="152" t="e">
        <f>VLOOKUP($A457,Atashe!$B$411:$M$474,7,FALSE)-SUM($D457:H457)</f>
        <v>#REF!</v>
      </c>
      <c r="J457" s="152" t="e">
        <f>VLOOKUP($A457,Atashe!$B$411:$M$474,7,FALSE)-SUM($D457:I457)</f>
        <v>#REF!</v>
      </c>
      <c r="K457" s="152" t="e">
        <f>VLOOKUP($A457,Atashe!$B$411:$M$474,7,FALSE)-SUM($D457:J457)</f>
        <v>#REF!</v>
      </c>
      <c r="L457" s="152" t="e">
        <f>VLOOKUP($A457,Atashe!$B$411:$M$474,7,FALSE)-SUM($D457:K457)</f>
        <v>#REF!</v>
      </c>
      <c r="M457" s="152" t="e">
        <f>VLOOKUP($A457,Atashe!$B$411:$M$474,7,FALSE)-SUM($D457:L457)</f>
        <v>#REF!</v>
      </c>
      <c r="N457" s="152" t="e">
        <f>VLOOKUP($A457,Atashe!$B$411:$M$474,7,FALSE)-SUM($D457:M457)</f>
        <v>#REF!</v>
      </c>
      <c r="O457" s="152" t="e">
        <f>VLOOKUP($A457,Atashe!$B$411:$M$474,7,FALSE)-SUM($D457:N457)</f>
        <v>#REF!</v>
      </c>
      <c r="P457" s="150" t="e">
        <f>SUM(D457:O457)</f>
        <v>#REF!</v>
      </c>
      <c r="Q457" s="150" t="e">
        <f t="shared" si="177"/>
        <v>#REF!</v>
      </c>
    </row>
    <row r="458" spans="1:17" s="206" customFormat="1" ht="18.75" x14ac:dyDescent="0.3">
      <c r="A458" s="15">
        <v>13503</v>
      </c>
      <c r="B458" s="24" t="s">
        <v>2</v>
      </c>
      <c r="C458" s="204">
        <f>SUMIF(Atashe!$B$414:$B$474,'Spenzimet mujore -Atashe'!A458,Atashe!$D$414:$D$474)</f>
        <v>0</v>
      </c>
      <c r="D458" s="152" t="e">
        <f>VLOOKUP($A458,Atashe!$B$411:$M$474,7,FALSE)</f>
        <v>#REF!</v>
      </c>
      <c r="E458" s="152" t="e">
        <f>VLOOKUP($A458,Atashe!$B$411:$M$474,7,FALSE)-SUM($D458:D458)</f>
        <v>#REF!</v>
      </c>
      <c r="F458" s="152" t="e">
        <f>VLOOKUP($A458,Atashe!$B$411:$M$474,7,FALSE)-SUM($D458:E458)</f>
        <v>#REF!</v>
      </c>
      <c r="G458" s="152" t="e">
        <f>VLOOKUP($A458,Atashe!$B$411:$M$474,7,FALSE)-SUM($D458:F458)</f>
        <v>#REF!</v>
      </c>
      <c r="H458" s="152" t="e">
        <f>VLOOKUP($A458,Atashe!$B$411:$M$474,7,FALSE)-SUM($D458:G458)</f>
        <v>#REF!</v>
      </c>
      <c r="I458" s="152" t="e">
        <f>VLOOKUP($A458,Atashe!$B$411:$M$474,7,FALSE)-SUM($D458:H458)</f>
        <v>#REF!</v>
      </c>
      <c r="J458" s="152" t="e">
        <f>VLOOKUP($A458,Atashe!$B$411:$M$474,7,FALSE)-SUM($D458:I458)</f>
        <v>#REF!</v>
      </c>
      <c r="K458" s="152" t="e">
        <f>VLOOKUP($A458,Atashe!$B$411:$M$474,7,FALSE)-SUM($D458:J458)</f>
        <v>#REF!</v>
      </c>
      <c r="L458" s="152" t="e">
        <f>VLOOKUP($A458,Atashe!$B$411:$M$474,7,FALSE)-SUM($D458:K458)</f>
        <v>#REF!</v>
      </c>
      <c r="M458" s="152" t="e">
        <f>VLOOKUP($A458,Atashe!$B$411:$M$474,7,FALSE)-SUM($D458:L458)</f>
        <v>#REF!</v>
      </c>
      <c r="N458" s="152" t="e">
        <f>VLOOKUP($A458,Atashe!$B$411:$M$474,7,FALSE)-SUM($D458:M458)</f>
        <v>#REF!</v>
      </c>
      <c r="O458" s="152" t="e">
        <f>VLOOKUP($A458,Atashe!$B$411:$M$474,7,FALSE)-SUM($D458:N458)</f>
        <v>#REF!</v>
      </c>
      <c r="P458" s="150" t="e">
        <f>SUM(D458:O458)</f>
        <v>#REF!</v>
      </c>
      <c r="Q458" s="150" t="e">
        <f>IF(P458&gt;0,P458/C458*100," ")</f>
        <v>#REF!</v>
      </c>
    </row>
    <row r="459" spans="1:17" s="206" customFormat="1" ht="18.75" x14ac:dyDescent="0.3">
      <c r="A459" s="15">
        <v>13504</v>
      </c>
      <c r="B459" s="24" t="s">
        <v>175</v>
      </c>
      <c r="C459" s="204">
        <f>SUMIF(Atashe!$B$414:$B$474,'Spenzimet mujore -Atashe'!A459,Atashe!$D$414:$D$474)</f>
        <v>0</v>
      </c>
      <c r="D459" s="152" t="e">
        <f>VLOOKUP($A459,Atashe!$B$411:$M$474,7,FALSE)</f>
        <v>#REF!</v>
      </c>
      <c r="E459" s="152" t="e">
        <f>VLOOKUP($A459,Atashe!$B$411:$M$474,7,FALSE)-SUM($D459:D459)</f>
        <v>#REF!</v>
      </c>
      <c r="F459" s="152" t="e">
        <f>VLOOKUP($A459,Atashe!$B$411:$M$474,7,FALSE)-SUM($D459:E459)</f>
        <v>#REF!</v>
      </c>
      <c r="G459" s="152" t="e">
        <f>VLOOKUP($A459,Atashe!$B$411:$M$474,7,FALSE)-SUM($D459:F459)</f>
        <v>#REF!</v>
      </c>
      <c r="H459" s="152" t="e">
        <f>VLOOKUP($A459,Atashe!$B$411:$M$474,7,FALSE)-SUM($D459:G459)</f>
        <v>#REF!</v>
      </c>
      <c r="I459" s="152" t="e">
        <f>VLOOKUP($A459,Atashe!$B$411:$M$474,7,FALSE)-SUM($D459:H459)</f>
        <v>#REF!</v>
      </c>
      <c r="J459" s="152" t="e">
        <f>VLOOKUP($A459,Atashe!$B$411:$M$474,7,FALSE)-SUM($D459:I459)</f>
        <v>#REF!</v>
      </c>
      <c r="K459" s="152" t="e">
        <f>VLOOKUP($A459,Atashe!$B$411:$M$474,7,FALSE)-SUM($D459:J459)</f>
        <v>#REF!</v>
      </c>
      <c r="L459" s="152" t="e">
        <f>VLOOKUP($A459,Atashe!$B$411:$M$474,7,FALSE)-SUM($D459:K459)</f>
        <v>#REF!</v>
      </c>
      <c r="M459" s="152" t="e">
        <f>VLOOKUP($A459,Atashe!$B$411:$M$474,7,FALSE)-SUM($D459:L459)</f>
        <v>#REF!</v>
      </c>
      <c r="N459" s="152" t="e">
        <f>VLOOKUP($A459,Atashe!$B$411:$M$474,7,FALSE)-SUM($D459:M459)</f>
        <v>#REF!</v>
      </c>
      <c r="O459" s="152" t="e">
        <f>VLOOKUP($A459,Atashe!$B$411:$M$474,7,FALSE)-SUM($D459:N459)</f>
        <v>#REF!</v>
      </c>
      <c r="P459" s="150" t="e">
        <f>SUM(D459:O459)</f>
        <v>#REF!</v>
      </c>
      <c r="Q459" s="150" t="e">
        <f>IF(P459&gt;0,P459/C459*100," ")</f>
        <v>#REF!</v>
      </c>
    </row>
    <row r="460" spans="1:17" s="209" customFormat="1" ht="18.75" x14ac:dyDescent="0.3">
      <c r="A460" s="15">
        <v>13505</v>
      </c>
      <c r="B460" s="24" t="s">
        <v>184</v>
      </c>
      <c r="C460" s="204">
        <f>SUMIF(Atashe!$B$414:$B$474,'Spenzimet mujore -Atashe'!A460,Atashe!$D$414:$D$474)</f>
        <v>0</v>
      </c>
      <c r="D460" s="152" t="e">
        <f>VLOOKUP($A460,Atashe!$B$411:$M$474,7,FALSE)</f>
        <v>#REF!</v>
      </c>
      <c r="E460" s="152" t="e">
        <f>VLOOKUP($A460,Atashe!$B$411:$M$474,7,FALSE)-SUM($D460:D460)</f>
        <v>#REF!</v>
      </c>
      <c r="F460" s="152" t="e">
        <f>VLOOKUP($A460,Atashe!$B$411:$M$474,7,FALSE)-SUM($D460:E460)</f>
        <v>#REF!</v>
      </c>
      <c r="G460" s="152" t="e">
        <f>VLOOKUP($A460,Atashe!$B$411:$M$474,7,FALSE)-SUM($D460:F460)</f>
        <v>#REF!</v>
      </c>
      <c r="H460" s="152" t="e">
        <f>VLOOKUP($A460,Atashe!$B$411:$M$474,7,FALSE)-SUM($D460:G460)</f>
        <v>#REF!</v>
      </c>
      <c r="I460" s="152" t="e">
        <f>VLOOKUP($A460,Atashe!$B$411:$M$474,7,FALSE)-SUM($D460:H460)</f>
        <v>#REF!</v>
      </c>
      <c r="J460" s="152" t="e">
        <f>VLOOKUP($A460,Atashe!$B$411:$M$474,7,FALSE)-SUM($D460:I460)</f>
        <v>#REF!</v>
      </c>
      <c r="K460" s="152" t="e">
        <f>VLOOKUP($A460,Atashe!$B$411:$M$474,7,FALSE)-SUM($D460:J460)</f>
        <v>#REF!</v>
      </c>
      <c r="L460" s="152" t="e">
        <f>VLOOKUP($A460,Atashe!$B$411:$M$474,7,FALSE)-SUM($D460:K460)</f>
        <v>#REF!</v>
      </c>
      <c r="M460" s="152" t="e">
        <f>VLOOKUP($A460,Atashe!$B$411:$M$474,7,FALSE)-SUM($D460:L460)</f>
        <v>#REF!</v>
      </c>
      <c r="N460" s="152" t="e">
        <f>VLOOKUP($A460,Atashe!$B$411:$M$474,7,FALSE)-SUM($D460:M460)</f>
        <v>#REF!</v>
      </c>
      <c r="O460" s="152" t="e">
        <f>VLOOKUP($A460,Atashe!$B$411:$M$474,7,FALSE)-SUM($D460:N460)</f>
        <v>#REF!</v>
      </c>
      <c r="P460" s="150" t="e">
        <f>SUM(D460:O460)</f>
        <v>#REF!</v>
      </c>
      <c r="Q460" s="150" t="e">
        <f>IF(P460&gt;0,P460/C460*100," ")</f>
        <v>#REF!</v>
      </c>
    </row>
    <row r="461" spans="1:17" s="206" customFormat="1" ht="18.75" x14ac:dyDescent="0.3">
      <c r="A461" s="15">
        <v>13509</v>
      </c>
      <c r="B461" s="24" t="s">
        <v>138</v>
      </c>
      <c r="C461" s="204">
        <f>SUMIF(Atashe!$B$414:$B$474,'Spenzimet mujore -Atashe'!A461,Atashe!$D$414:$D$474)</f>
        <v>0</v>
      </c>
      <c r="D461" s="152" t="e">
        <f>VLOOKUP($A461,Atashe!$B$411:$M$474,7,FALSE)</f>
        <v>#REF!</v>
      </c>
      <c r="E461" s="152" t="e">
        <f>VLOOKUP($A461,Atashe!$B$411:$M$474,7,FALSE)-SUM($D461:D461)</f>
        <v>#REF!</v>
      </c>
      <c r="F461" s="152" t="e">
        <f>VLOOKUP($A461,Atashe!$B$411:$M$474,7,FALSE)-SUM($D461:E461)</f>
        <v>#REF!</v>
      </c>
      <c r="G461" s="152" t="e">
        <f>VLOOKUP($A461,Atashe!$B$411:$M$474,7,FALSE)-SUM($D461:F461)</f>
        <v>#REF!</v>
      </c>
      <c r="H461" s="152" t="e">
        <f>VLOOKUP($A461,Atashe!$B$411:$M$474,7,FALSE)-SUM($D461:G461)</f>
        <v>#REF!</v>
      </c>
      <c r="I461" s="152" t="e">
        <f>VLOOKUP($A461,Atashe!$B$411:$M$474,7,FALSE)-SUM($D461:H461)</f>
        <v>#REF!</v>
      </c>
      <c r="J461" s="152" t="e">
        <f>VLOOKUP($A461,Atashe!$B$411:$M$474,7,FALSE)-SUM($D461:I461)</f>
        <v>#REF!</v>
      </c>
      <c r="K461" s="152" t="e">
        <f>VLOOKUP($A461,Atashe!$B$411:$M$474,7,FALSE)-SUM($D461:J461)</f>
        <v>#REF!</v>
      </c>
      <c r="L461" s="152" t="e">
        <f>VLOOKUP($A461,Atashe!$B$411:$M$474,7,FALSE)-SUM($D461:K461)</f>
        <v>#REF!</v>
      </c>
      <c r="M461" s="152" t="e">
        <f>VLOOKUP($A461,Atashe!$B$411:$M$474,7,FALSE)-SUM($D461:L461)</f>
        <v>#REF!</v>
      </c>
      <c r="N461" s="152" t="e">
        <f>VLOOKUP($A461,Atashe!$B$411:$M$474,7,FALSE)-SUM($D461:M461)</f>
        <v>#REF!</v>
      </c>
      <c r="O461" s="152" t="e">
        <f>VLOOKUP($A461,Atashe!$B$411:$M$474,7,FALSE)-SUM($D461:N461)</f>
        <v>#REF!</v>
      </c>
      <c r="P461" s="150" t="e">
        <f>SUM(D461:O461)</f>
        <v>#REF!</v>
      </c>
      <c r="Q461" s="150" t="e">
        <f>IF(P461&gt;0,P461/C461*100," ")</f>
        <v>#REF!</v>
      </c>
    </row>
    <row r="462" spans="1:17" s="188" customFormat="1" ht="18.75" x14ac:dyDescent="0.3">
      <c r="A462" s="189">
        <v>1360</v>
      </c>
      <c r="B462" s="190" t="s">
        <v>121</v>
      </c>
      <c r="C462" s="191">
        <f t="shared" ref="C462:N462" si="182">SUM(C463:C467)</f>
        <v>0</v>
      </c>
      <c r="D462" s="191" t="e">
        <f t="shared" si="182"/>
        <v>#REF!</v>
      </c>
      <c r="E462" s="191" t="e">
        <f t="shared" si="182"/>
        <v>#REF!</v>
      </c>
      <c r="F462" s="191" t="e">
        <f t="shared" si="182"/>
        <v>#REF!</v>
      </c>
      <c r="G462" s="191" t="e">
        <f t="shared" si="182"/>
        <v>#REF!</v>
      </c>
      <c r="H462" s="191" t="e">
        <f t="shared" si="182"/>
        <v>#REF!</v>
      </c>
      <c r="I462" s="191" t="e">
        <f t="shared" si="182"/>
        <v>#REF!</v>
      </c>
      <c r="J462" s="191" t="e">
        <f t="shared" si="182"/>
        <v>#REF!</v>
      </c>
      <c r="K462" s="191" t="e">
        <f t="shared" si="182"/>
        <v>#REF!</v>
      </c>
      <c r="L462" s="191" t="e">
        <f t="shared" si="182"/>
        <v>#REF!</v>
      </c>
      <c r="M462" s="191" t="e">
        <f t="shared" si="182"/>
        <v>#REF!</v>
      </c>
      <c r="N462" s="191" t="e">
        <f t="shared" si="182"/>
        <v>#REF!</v>
      </c>
      <c r="O462" s="191" t="e">
        <f>SUM(O463:O467)</f>
        <v>#REF!</v>
      </c>
      <c r="P462" s="191" t="e">
        <f>SUM(P463:P467)</f>
        <v>#REF!</v>
      </c>
      <c r="Q462" s="191" t="e">
        <f t="shared" si="177"/>
        <v>#REF!</v>
      </c>
    </row>
    <row r="463" spans="1:17" ht="18.75" x14ac:dyDescent="0.3">
      <c r="A463" s="15">
        <v>13610</v>
      </c>
      <c r="B463" s="24" t="s">
        <v>7</v>
      </c>
      <c r="C463" s="66">
        <f>SUMIF(Atashe!$B$414:$B$474,'Spenzimet mujore -Atashe'!A463,Atashe!$D$414:$D$474)</f>
        <v>0</v>
      </c>
      <c r="D463" s="152" t="e">
        <f>VLOOKUP($A463,Atashe!$B$411:$M$474,7,FALSE)</f>
        <v>#REF!</v>
      </c>
      <c r="E463" s="152" t="e">
        <f>VLOOKUP($A463,Atashe!$B$411:$M$474,7,FALSE)-SUM($D463:D463)</f>
        <v>#REF!</v>
      </c>
      <c r="F463" s="152" t="e">
        <f>VLOOKUP($A463,Atashe!$B$411:$M$474,7,FALSE)-SUM($D463:E463)</f>
        <v>#REF!</v>
      </c>
      <c r="G463" s="152" t="e">
        <f>VLOOKUP($A463,Atashe!$B$411:$M$474,7,FALSE)-SUM($D463:F463)</f>
        <v>#REF!</v>
      </c>
      <c r="H463" s="152" t="e">
        <f>VLOOKUP($A463,Atashe!$B$411:$M$474,7,FALSE)-SUM($D463:G463)</f>
        <v>#REF!</v>
      </c>
      <c r="I463" s="152" t="e">
        <f>VLOOKUP($A463,Atashe!$B$411:$M$474,7,FALSE)-SUM($D463:H463)</f>
        <v>#REF!</v>
      </c>
      <c r="J463" s="152" t="e">
        <f>VLOOKUP($A463,Atashe!$B$411:$M$474,7,FALSE)-SUM($D463:I463)</f>
        <v>#REF!</v>
      </c>
      <c r="K463" s="152" t="e">
        <f>VLOOKUP($A463,Atashe!$B$411:$M$474,7,FALSE)-SUM($D463:J463)</f>
        <v>#REF!</v>
      </c>
      <c r="L463" s="152" t="e">
        <f>VLOOKUP($A463,Atashe!$B$411:$M$474,7,FALSE)-SUM($D463:K463)</f>
        <v>#REF!</v>
      </c>
      <c r="M463" s="152" t="e">
        <f>VLOOKUP($A463,Atashe!$B$411:$M$474,7,FALSE)-SUM($D463:L463)</f>
        <v>#REF!</v>
      </c>
      <c r="N463" s="152" t="e">
        <f>VLOOKUP($A463,Atashe!$B$411:$M$474,7,FALSE)-SUM($D463:M463)</f>
        <v>#REF!</v>
      </c>
      <c r="O463" s="152" t="e">
        <f>VLOOKUP($A463,Atashe!$B$411:$M$474,7,FALSE)-SUM($D463:N463)</f>
        <v>#REF!</v>
      </c>
      <c r="P463" s="150" t="e">
        <f>SUM(D463:O463)</f>
        <v>#REF!</v>
      </c>
      <c r="Q463" s="150" t="e">
        <f t="shared" si="177"/>
        <v>#REF!</v>
      </c>
    </row>
    <row r="464" spans="1:17" s="206" customFormat="1" ht="18.75" x14ac:dyDescent="0.3">
      <c r="A464" s="15">
        <v>13620</v>
      </c>
      <c r="B464" s="24" t="s">
        <v>177</v>
      </c>
      <c r="C464" s="204">
        <f>SUMIF(Atashe!$B$414:$B$474,'Spenzimet mujore -Atashe'!A464,Atashe!$D$414:$D$474)</f>
        <v>0</v>
      </c>
      <c r="D464" s="152" t="e">
        <f>VLOOKUP($A464,Atashe!$B$411:$M$474,7,FALSE)</f>
        <v>#REF!</v>
      </c>
      <c r="E464" s="152" t="e">
        <f>VLOOKUP($A464,Atashe!$B$411:$M$474,7,FALSE)-SUM($D464:D464)</f>
        <v>#REF!</v>
      </c>
      <c r="F464" s="152" t="e">
        <f>VLOOKUP($A464,Atashe!$B$411:$M$474,7,FALSE)-SUM($D464:E464)</f>
        <v>#REF!</v>
      </c>
      <c r="G464" s="152" t="e">
        <f>VLOOKUP($A464,Atashe!$B$411:$M$474,7,FALSE)-SUM($D464:F464)</f>
        <v>#REF!</v>
      </c>
      <c r="H464" s="152" t="e">
        <f>VLOOKUP($A464,Atashe!$B$411:$M$474,7,FALSE)-SUM($D464:G464)</f>
        <v>#REF!</v>
      </c>
      <c r="I464" s="152" t="e">
        <f>VLOOKUP($A464,Atashe!$B$411:$M$474,7,FALSE)-SUM($D464:H464)</f>
        <v>#REF!</v>
      </c>
      <c r="J464" s="152" t="e">
        <f>VLOOKUP($A464,Atashe!$B$411:$M$474,7,FALSE)-SUM($D464:I464)</f>
        <v>#REF!</v>
      </c>
      <c r="K464" s="152" t="e">
        <f>VLOOKUP($A464,Atashe!$B$411:$M$474,7,FALSE)-SUM($D464:J464)</f>
        <v>#REF!</v>
      </c>
      <c r="L464" s="152" t="e">
        <f>VLOOKUP($A464,Atashe!$B$411:$M$474,7,FALSE)-SUM($D464:K464)</f>
        <v>#REF!</v>
      </c>
      <c r="M464" s="152" t="e">
        <f>VLOOKUP($A464,Atashe!$B$411:$M$474,7,FALSE)-SUM($D464:L464)</f>
        <v>#REF!</v>
      </c>
      <c r="N464" s="152" t="e">
        <f>VLOOKUP($A464,Atashe!$B$411:$M$474,7,FALSE)-SUM($D464:M464)</f>
        <v>#REF!</v>
      </c>
      <c r="O464" s="152" t="e">
        <f>VLOOKUP($A464,Atashe!$B$411:$M$474,7,FALSE)-SUM($D464:N464)</f>
        <v>#REF!</v>
      </c>
      <c r="P464" s="150" t="e">
        <f>SUM(D464:O464)</f>
        <v>#REF!</v>
      </c>
      <c r="Q464" s="150" t="e">
        <f>IF(P464&gt;0,P464/C464*100," ")</f>
        <v>#REF!</v>
      </c>
    </row>
    <row r="465" spans="1:17" s="206" customFormat="1" ht="18.75" x14ac:dyDescent="0.3">
      <c r="A465" s="15">
        <v>13640</v>
      </c>
      <c r="B465" s="24" t="s">
        <v>19</v>
      </c>
      <c r="C465" s="204">
        <f>SUMIF(Atashe!$B$414:$B$474,'Spenzimet mujore -Atashe'!A465,Atashe!$D$414:$D$474)</f>
        <v>0</v>
      </c>
      <c r="D465" s="152" t="e">
        <f>VLOOKUP($A465,Atashe!$B$411:$M$474,7,FALSE)</f>
        <v>#REF!</v>
      </c>
      <c r="E465" s="152" t="e">
        <f>VLOOKUP($A465,Atashe!$B$411:$M$474,7,FALSE)-SUM($D465:D465)</f>
        <v>#REF!</v>
      </c>
      <c r="F465" s="152" t="e">
        <f>VLOOKUP($A465,Atashe!$B$411:$M$474,7,FALSE)-SUM($D465:E465)</f>
        <v>#REF!</v>
      </c>
      <c r="G465" s="152" t="e">
        <f>VLOOKUP($A465,Atashe!$B$411:$M$474,7,FALSE)-SUM($D465:F465)</f>
        <v>#REF!</v>
      </c>
      <c r="H465" s="152" t="e">
        <f>VLOOKUP($A465,Atashe!$B$411:$M$474,7,FALSE)-SUM($D465:G465)</f>
        <v>#REF!</v>
      </c>
      <c r="I465" s="152" t="e">
        <f>VLOOKUP($A465,Atashe!$B$411:$M$474,7,FALSE)-SUM($D465:H465)</f>
        <v>#REF!</v>
      </c>
      <c r="J465" s="152" t="e">
        <f>VLOOKUP($A465,Atashe!$B$411:$M$474,7,FALSE)-SUM($D465:I465)</f>
        <v>#REF!</v>
      </c>
      <c r="K465" s="152" t="e">
        <f>VLOOKUP($A465,Atashe!$B$411:$M$474,7,FALSE)-SUM($D465:J465)</f>
        <v>#REF!</v>
      </c>
      <c r="L465" s="152" t="e">
        <f>VLOOKUP($A465,Atashe!$B$411:$M$474,7,FALSE)-SUM($D465:K465)</f>
        <v>#REF!</v>
      </c>
      <c r="M465" s="152" t="e">
        <f>VLOOKUP($A465,Atashe!$B$411:$M$474,7,FALSE)-SUM($D465:L465)</f>
        <v>#REF!</v>
      </c>
      <c r="N465" s="152" t="e">
        <f>VLOOKUP($A465,Atashe!$B$411:$M$474,7,FALSE)-SUM($D465:M465)</f>
        <v>#REF!</v>
      </c>
      <c r="O465" s="152" t="e">
        <f>VLOOKUP($A465,Atashe!$B$411:$M$474,7,FALSE)-SUM($D465:N465)</f>
        <v>#REF!</v>
      </c>
      <c r="P465" s="150" t="e">
        <f>SUM(D465:O465)</f>
        <v>#REF!</v>
      </c>
      <c r="Q465" s="150" t="e">
        <f>IF(P465&gt;0,P465/C465*100," ")</f>
        <v>#REF!</v>
      </c>
    </row>
    <row r="466" spans="1:17" s="229" customFormat="1" ht="18.75" x14ac:dyDescent="0.3">
      <c r="A466" s="15">
        <v>13650</v>
      </c>
      <c r="B466" s="24" t="s">
        <v>28</v>
      </c>
      <c r="C466" s="204">
        <f>SUMIF(Atashe!$B$414:$B$474,'Spenzimet mujore -Atashe'!A466,Atashe!$D$414:$D$474)</f>
        <v>0</v>
      </c>
      <c r="D466" s="152" t="e">
        <f>VLOOKUP($A466,Atashe!$B$411:$M$474,7,FALSE)</f>
        <v>#REF!</v>
      </c>
      <c r="E466" s="152" t="e">
        <f>VLOOKUP($A466,Atashe!$B$411:$M$474,7,FALSE)-SUM($D466:D466)</f>
        <v>#REF!</v>
      </c>
      <c r="F466" s="152" t="e">
        <f>VLOOKUP($A466,Atashe!$B$411:$M$474,7,FALSE)-SUM($D466:E466)</f>
        <v>#REF!</v>
      </c>
      <c r="G466" s="152" t="e">
        <f>VLOOKUP($A466,Atashe!$B$411:$M$474,7,FALSE)-SUM($D466:F466)</f>
        <v>#REF!</v>
      </c>
      <c r="H466" s="152" t="e">
        <f>VLOOKUP($A466,Atashe!$B$411:$M$474,7,FALSE)-SUM($D466:G466)</f>
        <v>#REF!</v>
      </c>
      <c r="I466" s="152" t="e">
        <f>VLOOKUP($A466,Atashe!$B$411:$M$474,7,FALSE)-SUM($D466:H466)</f>
        <v>#REF!</v>
      </c>
      <c r="J466" s="152" t="e">
        <f>VLOOKUP($A466,Atashe!$B$411:$M$474,7,FALSE)-SUM($D466:I466)</f>
        <v>#REF!</v>
      </c>
      <c r="K466" s="152" t="e">
        <f>VLOOKUP($A466,Atashe!$B$411:$M$474,7,FALSE)-SUM($D466:J466)</f>
        <v>#REF!</v>
      </c>
      <c r="L466" s="152" t="e">
        <f>VLOOKUP($A466,Atashe!$B$411:$M$474,7,FALSE)-SUM($D466:K466)</f>
        <v>#REF!</v>
      </c>
      <c r="M466" s="152" t="e">
        <f>VLOOKUP($A466,Atashe!$B$411:$M$474,7,FALSE)-SUM($D466:L466)</f>
        <v>#REF!</v>
      </c>
      <c r="N466" s="152" t="e">
        <f>VLOOKUP($A466,Atashe!$B$411:$M$474,7,FALSE)-SUM($D466:M466)</f>
        <v>#REF!</v>
      </c>
      <c r="O466" s="152" t="e">
        <f>VLOOKUP($A466,Atashe!$B$411:$M$474,7,FALSE)-SUM($D466:N466)</f>
        <v>#REF!</v>
      </c>
      <c r="P466" s="150" t="e">
        <f>SUM(D466:O466)</f>
        <v>#REF!</v>
      </c>
      <c r="Q466" s="150" t="e">
        <f>IF(P466&gt;0,P466/C466*100," ")</f>
        <v>#REF!</v>
      </c>
    </row>
    <row r="467" spans="1:17" ht="18.75" x14ac:dyDescent="0.3">
      <c r="A467" s="15">
        <v>13660</v>
      </c>
      <c r="B467" s="24" t="s">
        <v>16</v>
      </c>
      <c r="C467" s="66">
        <f>SUMIF(Atashe!$B$414:$B$474,'Spenzimet mujore -Atashe'!A467,Atashe!$D$414:$D$474)</f>
        <v>0</v>
      </c>
      <c r="D467" s="152" t="e">
        <f>VLOOKUP($A467,Atashe!$B$411:$M$474,7,FALSE)</f>
        <v>#REF!</v>
      </c>
      <c r="E467" s="152" t="e">
        <f>VLOOKUP($A467,Atashe!$B$411:$M$474,7,FALSE)-SUM($D467:D467)</f>
        <v>#REF!</v>
      </c>
      <c r="F467" s="152" t="e">
        <f>VLOOKUP($A467,Atashe!$B$411:$M$474,7,FALSE)-SUM($D467:E467)</f>
        <v>#REF!</v>
      </c>
      <c r="G467" s="152" t="e">
        <f>VLOOKUP($A467,Atashe!$B$411:$M$474,7,FALSE)-SUM($D467:F467)</f>
        <v>#REF!</v>
      </c>
      <c r="H467" s="152" t="e">
        <f>VLOOKUP($A467,Atashe!$B$411:$M$474,7,FALSE)-SUM($D467:G467)</f>
        <v>#REF!</v>
      </c>
      <c r="I467" s="152" t="e">
        <f>VLOOKUP($A467,Atashe!$B$411:$M$474,7,FALSE)-SUM($D467:H467)</f>
        <v>#REF!</v>
      </c>
      <c r="J467" s="152" t="e">
        <f>VLOOKUP($A467,Atashe!$B$411:$M$474,7,FALSE)-SUM($D467:I467)</f>
        <v>#REF!</v>
      </c>
      <c r="K467" s="152" t="e">
        <f>VLOOKUP($A467,Atashe!$B$411:$M$474,7,FALSE)-SUM($D467:J467)</f>
        <v>#REF!</v>
      </c>
      <c r="L467" s="152" t="e">
        <f>VLOOKUP($A467,Atashe!$B$411:$M$474,7,FALSE)-SUM($D467:K467)</f>
        <v>#REF!</v>
      </c>
      <c r="M467" s="152" t="e">
        <f>VLOOKUP($A467,Atashe!$B$411:$M$474,7,FALSE)-SUM($D467:L467)</f>
        <v>#REF!</v>
      </c>
      <c r="N467" s="152" t="e">
        <f>VLOOKUP($A467,Atashe!$B$411:$M$474,7,FALSE)-SUM($D467:M467)</f>
        <v>#REF!</v>
      </c>
      <c r="O467" s="152" t="e">
        <f>VLOOKUP($A467,Atashe!$B$411:$M$474,7,FALSE)-SUM($D467:N467)</f>
        <v>#REF!</v>
      </c>
      <c r="P467" s="150" t="e">
        <f>SUM(D467:O467)</f>
        <v>#REF!</v>
      </c>
      <c r="Q467" s="150" t="e">
        <f t="shared" si="177"/>
        <v>#REF!</v>
      </c>
    </row>
    <row r="468" spans="1:17" s="188" customFormat="1" ht="18.75" x14ac:dyDescent="0.3">
      <c r="A468" s="189">
        <v>1370</v>
      </c>
      <c r="B468" s="190" t="s">
        <v>122</v>
      </c>
      <c r="C468" s="191">
        <f t="shared" ref="C468:N468" si="183">SUM(C469:C470)</f>
        <v>0</v>
      </c>
      <c r="D468" s="191" t="e">
        <f t="shared" si="183"/>
        <v>#REF!</v>
      </c>
      <c r="E468" s="191" t="e">
        <f t="shared" si="183"/>
        <v>#REF!</v>
      </c>
      <c r="F468" s="191" t="e">
        <f t="shared" si="183"/>
        <v>#REF!</v>
      </c>
      <c r="G468" s="191" t="e">
        <f t="shared" si="183"/>
        <v>#REF!</v>
      </c>
      <c r="H468" s="191" t="e">
        <f t="shared" si="183"/>
        <v>#REF!</v>
      </c>
      <c r="I468" s="191" t="e">
        <f t="shared" si="183"/>
        <v>#REF!</v>
      </c>
      <c r="J468" s="191" t="e">
        <f t="shared" si="183"/>
        <v>#REF!</v>
      </c>
      <c r="K468" s="191" t="e">
        <f t="shared" si="183"/>
        <v>#REF!</v>
      </c>
      <c r="L468" s="191" t="e">
        <f t="shared" si="183"/>
        <v>#REF!</v>
      </c>
      <c r="M468" s="191" t="e">
        <f t="shared" si="183"/>
        <v>#REF!</v>
      </c>
      <c r="N468" s="191" t="e">
        <f t="shared" si="183"/>
        <v>#REF!</v>
      </c>
      <c r="O468" s="191" t="e">
        <f>SUM(O469:O470)</f>
        <v>#REF!</v>
      </c>
      <c r="P468" s="191" t="e">
        <f>SUM(P469:P470)</f>
        <v>#REF!</v>
      </c>
      <c r="Q468" s="191" t="e">
        <f t="shared" si="177"/>
        <v>#REF!</v>
      </c>
    </row>
    <row r="469" spans="1:17" ht="18.75" x14ac:dyDescent="0.3">
      <c r="A469" s="15">
        <v>13780</v>
      </c>
      <c r="B469" s="24" t="s">
        <v>0</v>
      </c>
      <c r="C469" s="66">
        <f>SUMIF(Atashe!$B$414:$B$474,'Spenzimet mujore -Atashe'!A469,Atashe!$D$414:$D$474)</f>
        <v>0</v>
      </c>
      <c r="D469" s="152" t="e">
        <f>VLOOKUP($A469,Atashe!$B$411:$M$474,7,FALSE)</f>
        <v>#REF!</v>
      </c>
      <c r="E469" s="152" t="e">
        <f>VLOOKUP($A469,Atashe!$B$411:$M$474,7,FALSE)-SUM($D469:D469)</f>
        <v>#REF!</v>
      </c>
      <c r="F469" s="152" t="e">
        <f>VLOOKUP($A469,Atashe!$B$411:$M$474,7,FALSE)-SUM($D469:E469)</f>
        <v>#REF!</v>
      </c>
      <c r="G469" s="152" t="e">
        <f>VLOOKUP($A469,Atashe!$B$411:$M$474,7,FALSE)-SUM($D469:F469)</f>
        <v>#REF!</v>
      </c>
      <c r="H469" s="152" t="e">
        <f>VLOOKUP($A469,Atashe!$B$411:$M$474,7,FALSE)-SUM($D469:G469)</f>
        <v>#REF!</v>
      </c>
      <c r="I469" s="152" t="e">
        <f>VLOOKUP($A469,Atashe!$B$411:$M$474,7,FALSE)-SUM($D469:H469)</f>
        <v>#REF!</v>
      </c>
      <c r="J469" s="152" t="e">
        <f>VLOOKUP($A469,Atashe!$B$411:$M$474,7,FALSE)-SUM($D469:I469)</f>
        <v>#REF!</v>
      </c>
      <c r="K469" s="152" t="e">
        <f>VLOOKUP($A469,Atashe!$B$411:$M$474,7,FALSE)-SUM($D469:J469)</f>
        <v>#REF!</v>
      </c>
      <c r="L469" s="152" t="e">
        <f>VLOOKUP($A469,Atashe!$B$411:$M$474,7,FALSE)-SUM($D469:K469)</f>
        <v>#REF!</v>
      </c>
      <c r="M469" s="152" t="e">
        <f>VLOOKUP($A469,Atashe!$B$411:$M$474,7,FALSE)-SUM($D469:L469)</f>
        <v>#REF!</v>
      </c>
      <c r="N469" s="152" t="e">
        <f>VLOOKUP($A469,Atashe!$B$411:$M$474,7,FALSE)-SUM($D469:M469)</f>
        <v>#REF!</v>
      </c>
      <c r="O469" s="152" t="e">
        <f>VLOOKUP($A469,Atashe!$B$411:$M$474,7,FALSE)-SUM($D469:N469)</f>
        <v>#REF!</v>
      </c>
      <c r="P469" s="150" t="e">
        <f>SUM(D469:O469)</f>
        <v>#REF!</v>
      </c>
      <c r="Q469" s="150" t="e">
        <f t="shared" si="177"/>
        <v>#REF!</v>
      </c>
    </row>
    <row r="470" spans="1:17" s="195" customFormat="1" ht="18.75" x14ac:dyDescent="0.3">
      <c r="A470" s="15">
        <v>13790</v>
      </c>
      <c r="B470" s="24" t="s">
        <v>32</v>
      </c>
      <c r="C470" s="66">
        <f>SUMIF(Atashe!$B$414:$B$474,'Spenzimet mujore -Atashe'!A470,Atashe!$D$414:$D$474)</f>
        <v>0</v>
      </c>
      <c r="D470" s="152" t="e">
        <f>VLOOKUP($A470,Atashe!$B$411:$M$474,7,FALSE)</f>
        <v>#REF!</v>
      </c>
      <c r="E470" s="152" t="e">
        <f>VLOOKUP($A470,Atashe!$B$411:$M$474,7,FALSE)-SUM($D470:D470)</f>
        <v>#REF!</v>
      </c>
      <c r="F470" s="152" t="e">
        <f>VLOOKUP($A470,Atashe!$B$411:$M$474,7,FALSE)-SUM($D470:E470)</f>
        <v>#REF!</v>
      </c>
      <c r="G470" s="152" t="e">
        <f>VLOOKUP($A470,Atashe!$B$411:$M$474,7,FALSE)-SUM($D470:F470)</f>
        <v>#REF!</v>
      </c>
      <c r="H470" s="152" t="e">
        <f>VLOOKUP($A470,Atashe!$B$411:$M$474,7,FALSE)-SUM($D470:G470)</f>
        <v>#REF!</v>
      </c>
      <c r="I470" s="152" t="e">
        <f>VLOOKUP($A470,Atashe!$B$411:$M$474,7,FALSE)-SUM($D470:H470)</f>
        <v>#REF!</v>
      </c>
      <c r="J470" s="152" t="e">
        <f>VLOOKUP($A470,Atashe!$B$411:$M$474,7,FALSE)-SUM($D470:I470)</f>
        <v>#REF!</v>
      </c>
      <c r="K470" s="152" t="e">
        <f>VLOOKUP($A470,Atashe!$B$411:$M$474,7,FALSE)-SUM($D470:J470)</f>
        <v>#REF!</v>
      </c>
      <c r="L470" s="152" t="e">
        <f>VLOOKUP($A470,Atashe!$B$411:$M$474,7,FALSE)-SUM($D470:K470)</f>
        <v>#REF!</v>
      </c>
      <c r="M470" s="152" t="e">
        <f>VLOOKUP($A470,Atashe!$B$411:$M$474,7,FALSE)-SUM($D470:L470)</f>
        <v>#REF!</v>
      </c>
      <c r="N470" s="152" t="e">
        <f>VLOOKUP($A470,Atashe!$B$411:$M$474,7,FALSE)-SUM($D470:M470)</f>
        <v>#REF!</v>
      </c>
      <c r="O470" s="152" t="e">
        <f>VLOOKUP($A470,Atashe!$B$411:$M$474,7,FALSE)-SUM($D470:N470)</f>
        <v>#REF!</v>
      </c>
      <c r="P470" s="150" t="e">
        <f>SUM(D470:O470)</f>
        <v>#REF!</v>
      </c>
      <c r="Q470" s="150" t="e">
        <f t="shared" si="177"/>
        <v>#REF!</v>
      </c>
    </row>
    <row r="471" spans="1:17" s="188" customFormat="1" ht="18.75" x14ac:dyDescent="0.3">
      <c r="A471" s="189">
        <v>1380</v>
      </c>
      <c r="B471" s="190" t="s">
        <v>123</v>
      </c>
      <c r="C471" s="191">
        <f t="shared" ref="C471:N471" si="184">SUM(C472:C472)</f>
        <v>0</v>
      </c>
      <c r="D471" s="191" t="e">
        <f t="shared" si="184"/>
        <v>#REF!</v>
      </c>
      <c r="E471" s="191" t="e">
        <f t="shared" si="184"/>
        <v>#REF!</v>
      </c>
      <c r="F471" s="191" t="e">
        <f t="shared" si="184"/>
        <v>#REF!</v>
      </c>
      <c r="G471" s="191" t="e">
        <f t="shared" si="184"/>
        <v>#REF!</v>
      </c>
      <c r="H471" s="191" t="e">
        <f t="shared" si="184"/>
        <v>#REF!</v>
      </c>
      <c r="I471" s="191" t="e">
        <f t="shared" si="184"/>
        <v>#REF!</v>
      </c>
      <c r="J471" s="191" t="e">
        <f t="shared" si="184"/>
        <v>#REF!</v>
      </c>
      <c r="K471" s="191" t="e">
        <f t="shared" si="184"/>
        <v>#REF!</v>
      </c>
      <c r="L471" s="191" t="e">
        <f t="shared" si="184"/>
        <v>#REF!</v>
      </c>
      <c r="M471" s="191" t="e">
        <f t="shared" si="184"/>
        <v>#REF!</v>
      </c>
      <c r="N471" s="191" t="e">
        <f t="shared" si="184"/>
        <v>#REF!</v>
      </c>
      <c r="O471" s="191" t="e">
        <f>SUM(O472:O472)</f>
        <v>#REF!</v>
      </c>
      <c r="P471" s="191" t="e">
        <f>SUM(P472:P472)</f>
        <v>#REF!</v>
      </c>
      <c r="Q471" s="191" t="e">
        <f t="shared" si="177"/>
        <v>#REF!</v>
      </c>
    </row>
    <row r="472" spans="1:17" ht="18.75" x14ac:dyDescent="0.3">
      <c r="A472" s="15">
        <v>13851</v>
      </c>
      <c r="B472" s="24" t="s">
        <v>83</v>
      </c>
      <c r="C472" s="66">
        <f>SUMIF(Atashe!$B$414:$B$474,'Spenzimet mujore -Atashe'!A472,Atashe!$D$414:$D$474)</f>
        <v>0</v>
      </c>
      <c r="D472" s="152" t="e">
        <f>VLOOKUP($A472,Atashe!$B$411:$M$474,7,FALSE)</f>
        <v>#REF!</v>
      </c>
      <c r="E472" s="152" t="e">
        <f>VLOOKUP($A472,Atashe!$B$411:$M$474,7,FALSE)-SUM($D472:D472)</f>
        <v>#REF!</v>
      </c>
      <c r="F472" s="152" t="e">
        <f>VLOOKUP($A472,Atashe!$B$411:$M$474,7,FALSE)-SUM($D472:E472)</f>
        <v>#REF!</v>
      </c>
      <c r="G472" s="152" t="e">
        <f>VLOOKUP($A472,Atashe!$B$411:$M$474,7,FALSE)-SUM($D472:F472)</f>
        <v>#REF!</v>
      </c>
      <c r="H472" s="152" t="e">
        <f>VLOOKUP($A472,Atashe!$B$411:$M$474,7,FALSE)-SUM($D472:G472)</f>
        <v>#REF!</v>
      </c>
      <c r="I472" s="152" t="e">
        <f>VLOOKUP($A472,Atashe!$B$411:$M$474,7,FALSE)-SUM($D472:H472)</f>
        <v>#REF!</v>
      </c>
      <c r="J472" s="152" t="e">
        <f>VLOOKUP($A472,Atashe!$B$411:$M$474,7,FALSE)-SUM($D472:I472)</f>
        <v>#REF!</v>
      </c>
      <c r="K472" s="152" t="e">
        <f>VLOOKUP($A472,Atashe!$B$411:$M$474,7,FALSE)-SUM($D472:J472)</f>
        <v>#REF!</v>
      </c>
      <c r="L472" s="152" t="e">
        <f>VLOOKUP($A472,Atashe!$B$411:$M$474,7,FALSE)-SUM($D472:K472)</f>
        <v>#REF!</v>
      </c>
      <c r="M472" s="152" t="e">
        <f>VLOOKUP($A472,Atashe!$B$411:$M$474,7,FALSE)-SUM($D472:L472)</f>
        <v>#REF!</v>
      </c>
      <c r="N472" s="152" t="e">
        <f>VLOOKUP($A472,Atashe!$B$411:$M$474,7,FALSE)-SUM($D472:M472)</f>
        <v>#REF!</v>
      </c>
      <c r="O472" s="152" t="e">
        <f>VLOOKUP($A472,Atashe!$B$411:$M$474,7,FALSE)-SUM($D472:N472)</f>
        <v>#REF!</v>
      </c>
      <c r="P472" s="150" t="e">
        <f>SUM(D472:O472)</f>
        <v>#REF!</v>
      </c>
      <c r="Q472" s="150" t="e">
        <f t="shared" si="177"/>
        <v>#REF!</v>
      </c>
    </row>
    <row r="473" spans="1:17" s="195" customFormat="1" ht="18.75" x14ac:dyDescent="0.3">
      <c r="A473" s="189">
        <v>1390</v>
      </c>
      <c r="B473" s="190" t="s">
        <v>127</v>
      </c>
      <c r="C473" s="191">
        <f t="shared" ref="C473:N473" si="185">SUM(C474:C474)</f>
        <v>0</v>
      </c>
      <c r="D473" s="191" t="e">
        <f t="shared" si="185"/>
        <v>#REF!</v>
      </c>
      <c r="E473" s="191" t="e">
        <f t="shared" si="185"/>
        <v>#REF!</v>
      </c>
      <c r="F473" s="191" t="e">
        <f t="shared" si="185"/>
        <v>#REF!</v>
      </c>
      <c r="G473" s="191" t="e">
        <f t="shared" si="185"/>
        <v>#REF!</v>
      </c>
      <c r="H473" s="191" t="e">
        <f t="shared" si="185"/>
        <v>#REF!</v>
      </c>
      <c r="I473" s="191" t="e">
        <f t="shared" si="185"/>
        <v>#REF!</v>
      </c>
      <c r="J473" s="191" t="e">
        <f t="shared" si="185"/>
        <v>#REF!</v>
      </c>
      <c r="K473" s="191" t="e">
        <f t="shared" si="185"/>
        <v>#REF!</v>
      </c>
      <c r="L473" s="191" t="e">
        <f t="shared" si="185"/>
        <v>#REF!</v>
      </c>
      <c r="M473" s="191" t="e">
        <f t="shared" si="185"/>
        <v>#REF!</v>
      </c>
      <c r="N473" s="191" t="e">
        <f t="shared" si="185"/>
        <v>#REF!</v>
      </c>
      <c r="O473" s="191" t="e">
        <f>SUM(O474:O474)</f>
        <v>#REF!</v>
      </c>
      <c r="P473" s="191" t="e">
        <f>SUM(P474:P474)</f>
        <v>#REF!</v>
      </c>
      <c r="Q473" s="191" t="e">
        <f t="shared" si="177"/>
        <v>#REF!</v>
      </c>
    </row>
    <row r="474" spans="1:17" s="195" customFormat="1" ht="18.75" x14ac:dyDescent="0.3">
      <c r="A474" s="15">
        <v>13918</v>
      </c>
      <c r="B474" s="24" t="s">
        <v>128</v>
      </c>
      <c r="C474" s="66">
        <f>SUMIF(Atashe!$B$414:$B$474,'Spenzimet mujore -Atashe'!A474,Atashe!$D$414:$D$474)</f>
        <v>0</v>
      </c>
      <c r="D474" s="152" t="e">
        <f>VLOOKUP($A474,Atashe!$B$411:$M$474,7,FALSE)</f>
        <v>#REF!</v>
      </c>
      <c r="E474" s="152" t="e">
        <f>VLOOKUP($A474,Atashe!$B$411:$M$474,7,FALSE)-SUM($D474:D474)</f>
        <v>#REF!</v>
      </c>
      <c r="F474" s="152" t="e">
        <f>VLOOKUP($A474,Atashe!$B$411:$M$474,7,FALSE)-SUM($D474:E474)</f>
        <v>#REF!</v>
      </c>
      <c r="G474" s="152" t="e">
        <f>VLOOKUP($A474,Atashe!$B$411:$M$474,7,FALSE)-SUM($D474:F474)</f>
        <v>#REF!</v>
      </c>
      <c r="H474" s="152" t="e">
        <f>VLOOKUP($A474,Atashe!$B$411:$M$474,7,FALSE)-SUM($D474:G474)</f>
        <v>#REF!</v>
      </c>
      <c r="I474" s="152" t="e">
        <f>VLOOKUP($A474,Atashe!$B$411:$M$474,7,FALSE)-SUM($D474:H474)</f>
        <v>#REF!</v>
      </c>
      <c r="J474" s="152" t="e">
        <f>VLOOKUP($A474,Atashe!$B$411:$M$474,7,FALSE)-SUM($D474:I474)</f>
        <v>#REF!</v>
      </c>
      <c r="K474" s="152" t="e">
        <f>VLOOKUP($A474,Atashe!$B$411:$M$474,7,FALSE)-SUM($D474:J474)</f>
        <v>#REF!</v>
      </c>
      <c r="L474" s="152" t="e">
        <f>VLOOKUP($A474,Atashe!$B$411:$M$474,7,FALSE)-SUM($D474:K474)</f>
        <v>#REF!</v>
      </c>
      <c r="M474" s="152" t="e">
        <f>VLOOKUP($A474,Atashe!$B$411:$M$474,7,FALSE)-SUM($D474:L474)</f>
        <v>#REF!</v>
      </c>
      <c r="N474" s="152" t="e">
        <f>VLOOKUP($A474,Atashe!$B$411:$M$474,7,FALSE)-SUM($D474:M474)</f>
        <v>#REF!</v>
      </c>
      <c r="O474" s="152" t="e">
        <f>VLOOKUP($A474,Atashe!$B$411:$M$474,7,FALSE)-SUM($D474:N474)</f>
        <v>#REF!</v>
      </c>
      <c r="P474" s="150" t="e">
        <f>SUM(D474:O474)</f>
        <v>#REF!</v>
      </c>
      <c r="Q474" s="150" t="e">
        <f t="shared" si="177"/>
        <v>#REF!</v>
      </c>
    </row>
    <row r="475" spans="1:17" s="195" customFormat="1" ht="18.75" x14ac:dyDescent="0.3">
      <c r="A475" s="189">
        <v>1395</v>
      </c>
      <c r="B475" s="190" t="s">
        <v>129</v>
      </c>
      <c r="C475" s="191">
        <f t="shared" ref="C475:N475" si="186">SUM(C476:C479)</f>
        <v>0</v>
      </c>
      <c r="D475" s="191" t="e">
        <f t="shared" si="186"/>
        <v>#REF!</v>
      </c>
      <c r="E475" s="191" t="e">
        <f t="shared" si="186"/>
        <v>#REF!</v>
      </c>
      <c r="F475" s="191" t="e">
        <f t="shared" si="186"/>
        <v>#REF!</v>
      </c>
      <c r="G475" s="191" t="e">
        <f t="shared" si="186"/>
        <v>#REF!</v>
      </c>
      <c r="H475" s="191" t="e">
        <f t="shared" si="186"/>
        <v>#REF!</v>
      </c>
      <c r="I475" s="191" t="e">
        <f t="shared" si="186"/>
        <v>#REF!</v>
      </c>
      <c r="J475" s="191" t="e">
        <f t="shared" si="186"/>
        <v>#REF!</v>
      </c>
      <c r="K475" s="191" t="e">
        <f t="shared" si="186"/>
        <v>#REF!</v>
      </c>
      <c r="L475" s="191" t="e">
        <f t="shared" si="186"/>
        <v>#REF!</v>
      </c>
      <c r="M475" s="191" t="e">
        <f t="shared" si="186"/>
        <v>#REF!</v>
      </c>
      <c r="N475" s="191" t="e">
        <f t="shared" si="186"/>
        <v>#REF!</v>
      </c>
      <c r="O475" s="191" t="e">
        <f>SUM(O476:O479)</f>
        <v>#REF!</v>
      </c>
      <c r="P475" s="191" t="e">
        <f>SUM(P476:P479)</f>
        <v>#REF!</v>
      </c>
      <c r="Q475" s="191" t="e">
        <f t="shared" si="177"/>
        <v>#REF!</v>
      </c>
    </row>
    <row r="476" spans="1:17" s="195" customFormat="1" ht="18.75" x14ac:dyDescent="0.3">
      <c r="A476" s="15">
        <v>13950</v>
      </c>
      <c r="B476" s="24" t="s">
        <v>3</v>
      </c>
      <c r="C476" s="66">
        <f>SUMIF(Atashe!$B$414:$B$474,'Spenzimet mujore -Atashe'!A476,Atashe!$D$414:$D$474)</f>
        <v>0</v>
      </c>
      <c r="D476" s="152" t="e">
        <f>VLOOKUP($A476,Atashe!$B$411:$M$474,7,FALSE)</f>
        <v>#REF!</v>
      </c>
      <c r="E476" s="152" t="e">
        <f>VLOOKUP($A476,Atashe!$B$411:$M$474,7,FALSE)-SUM($D476:D476)</f>
        <v>#REF!</v>
      </c>
      <c r="F476" s="152" t="e">
        <f>VLOOKUP($A476,Atashe!$B$411:$M$474,7,FALSE)-SUM($D476:E476)</f>
        <v>#REF!</v>
      </c>
      <c r="G476" s="152" t="e">
        <f>VLOOKUP($A476,Atashe!$B$411:$M$474,7,FALSE)-SUM($D476:F476)</f>
        <v>#REF!</v>
      </c>
      <c r="H476" s="152" t="e">
        <f>VLOOKUP($A476,Atashe!$B$411:$M$474,7,FALSE)-SUM($D476:G476)</f>
        <v>#REF!</v>
      </c>
      <c r="I476" s="152" t="e">
        <f>VLOOKUP($A476,Atashe!$B$411:$M$474,7,FALSE)-SUM($D476:H476)</f>
        <v>#REF!</v>
      </c>
      <c r="J476" s="152" t="e">
        <f>VLOOKUP($A476,Atashe!$B$411:$M$474,7,FALSE)-SUM($D476:I476)</f>
        <v>#REF!</v>
      </c>
      <c r="K476" s="152" t="e">
        <f>VLOOKUP($A476,Atashe!$B$411:$M$474,7,FALSE)-SUM($D476:J476)</f>
        <v>#REF!</v>
      </c>
      <c r="L476" s="152" t="e">
        <f>VLOOKUP($A476,Atashe!$B$411:$M$474,7,FALSE)-SUM($D476:K476)</f>
        <v>#REF!</v>
      </c>
      <c r="M476" s="152" t="e">
        <f>VLOOKUP($A476,Atashe!$B$411:$M$474,7,FALSE)-SUM($D476:L476)</f>
        <v>#REF!</v>
      </c>
      <c r="N476" s="152" t="e">
        <f>VLOOKUP($A476,Atashe!$B$411:$M$474,7,FALSE)-SUM($D476:M476)</f>
        <v>#REF!</v>
      </c>
      <c r="O476" s="152" t="e">
        <f>VLOOKUP($A476,Atashe!$B$411:$M$474,7,FALSE)-SUM($D476:N476)</f>
        <v>#REF!</v>
      </c>
      <c r="P476" s="150" t="e">
        <f>SUM(D476:O476)</f>
        <v>#REF!</v>
      </c>
      <c r="Q476" s="150" t="e">
        <f t="shared" si="177"/>
        <v>#REF!</v>
      </c>
    </row>
    <row r="477" spans="1:17" s="207" customFormat="1" ht="18.75" x14ac:dyDescent="0.3">
      <c r="A477" s="15">
        <v>13951</v>
      </c>
      <c r="B477" s="24" t="s">
        <v>8</v>
      </c>
      <c r="C477" s="204">
        <f>SUMIF(Atashe!$B$414:$B$474,'Spenzimet mujore -Atashe'!A477,Atashe!$D$414:$D$474)</f>
        <v>0</v>
      </c>
      <c r="D477" s="152" t="e">
        <f>VLOOKUP($A477,Atashe!$B$411:$M$474,7,FALSE)</f>
        <v>#REF!</v>
      </c>
      <c r="E477" s="152" t="e">
        <f>VLOOKUP($A477,Atashe!$B$411:$M$474,7,FALSE)-SUM($D477:D477)</f>
        <v>#REF!</v>
      </c>
      <c r="F477" s="152" t="e">
        <f>VLOOKUP($A477,Atashe!$B$411:$M$474,7,FALSE)-SUM($D477:E477)</f>
        <v>#REF!</v>
      </c>
      <c r="G477" s="152" t="e">
        <f>VLOOKUP($A477,Atashe!$B$411:$M$474,7,FALSE)-SUM($D477:F477)</f>
        <v>#REF!</v>
      </c>
      <c r="H477" s="152" t="e">
        <f>VLOOKUP($A477,Atashe!$B$411:$M$474,7,FALSE)-SUM($D477:G477)</f>
        <v>#REF!</v>
      </c>
      <c r="I477" s="152" t="e">
        <f>VLOOKUP($A477,Atashe!$B$411:$M$474,7,FALSE)-SUM($D477:H477)</f>
        <v>#REF!</v>
      </c>
      <c r="J477" s="152" t="e">
        <f>VLOOKUP($A477,Atashe!$B$411:$M$474,7,FALSE)-SUM($D477:I477)</f>
        <v>#REF!</v>
      </c>
      <c r="K477" s="152" t="e">
        <f>VLOOKUP($A477,Atashe!$B$411:$M$474,7,FALSE)-SUM($D477:J477)</f>
        <v>#REF!</v>
      </c>
      <c r="L477" s="152" t="e">
        <f>VLOOKUP($A477,Atashe!$B$411:$M$474,7,FALSE)-SUM($D477:K477)</f>
        <v>#REF!</v>
      </c>
      <c r="M477" s="152" t="e">
        <f>VLOOKUP($A477,Atashe!$B$411:$M$474,7,FALSE)-SUM($D477:L477)</f>
        <v>#REF!</v>
      </c>
      <c r="N477" s="152" t="e">
        <f>VLOOKUP($A477,Atashe!$B$411:$M$474,7,FALSE)-SUM($D477:M477)</f>
        <v>#REF!</v>
      </c>
      <c r="O477" s="152" t="e">
        <f>VLOOKUP($A477,Atashe!$B$411:$M$474,7,FALSE)-SUM($D477:N477)</f>
        <v>#REF!</v>
      </c>
      <c r="P477" s="150" t="e">
        <f>SUM(D477:O477)</f>
        <v>#REF!</v>
      </c>
      <c r="Q477" s="150" t="e">
        <f>IF(P477&gt;0,P477/C477*100," ")</f>
        <v>#REF!</v>
      </c>
    </row>
    <row r="478" spans="1:17" s="240" customFormat="1" ht="18.75" x14ac:dyDescent="0.3">
      <c r="A478" s="15">
        <v>13952</v>
      </c>
      <c r="B478" s="24" t="s">
        <v>192</v>
      </c>
      <c r="C478" s="204">
        <f>SUMIF(Atashe!$B$414:$B$474,'Spenzimet mujore -Atashe'!A478,Atashe!$D$414:$D$474)</f>
        <v>0</v>
      </c>
      <c r="D478" s="152" t="e">
        <f>VLOOKUP($A478,Atashe!$B$411:$M$474,7,FALSE)</f>
        <v>#REF!</v>
      </c>
      <c r="E478" s="152" t="e">
        <f>VLOOKUP($A478,Atashe!$B$411:$M$474,7,FALSE)-SUM($D478:D478)</f>
        <v>#REF!</v>
      </c>
      <c r="F478" s="152" t="e">
        <f>VLOOKUP($A478,Atashe!$B$411:$M$474,7,FALSE)-SUM($D478:E478)</f>
        <v>#REF!</v>
      </c>
      <c r="G478" s="152" t="e">
        <f>VLOOKUP($A478,Atashe!$B$411:$M$474,7,FALSE)-SUM($D478:F478)</f>
        <v>#REF!</v>
      </c>
      <c r="H478" s="152" t="e">
        <f>VLOOKUP($A478,Atashe!$B$411:$M$474,7,FALSE)-SUM($D478:G478)</f>
        <v>#REF!</v>
      </c>
      <c r="I478" s="152" t="e">
        <f>VLOOKUP($A478,Atashe!$B$411:$M$474,7,FALSE)-SUM($D478:H478)</f>
        <v>#REF!</v>
      </c>
      <c r="J478" s="152" t="e">
        <f>VLOOKUP($A478,Atashe!$B$411:$M$474,7,FALSE)-SUM($D478:I478)</f>
        <v>#REF!</v>
      </c>
      <c r="K478" s="152" t="e">
        <f>VLOOKUP($A478,Atashe!$B$411:$M$474,7,FALSE)-SUM($D478:J478)</f>
        <v>#REF!</v>
      </c>
      <c r="L478" s="152" t="e">
        <f>VLOOKUP($A478,Atashe!$B$411:$M$474,7,FALSE)-SUM($D478:K478)</f>
        <v>#REF!</v>
      </c>
      <c r="M478" s="152" t="e">
        <f>VLOOKUP($A478,Atashe!$B$411:$M$474,7,FALSE)-SUM($D478:L478)</f>
        <v>#REF!</v>
      </c>
      <c r="N478" s="152" t="e">
        <f>VLOOKUP($A478,Atashe!$B$411:$M$474,7,FALSE)-SUM($D478:M478)</f>
        <v>#REF!</v>
      </c>
      <c r="O478" s="152" t="e">
        <f>VLOOKUP($A478,Atashe!$B$411:$M$474,7,FALSE)-SUM($D478:N478)</f>
        <v>#REF!</v>
      </c>
      <c r="P478" s="150" t="e">
        <f>SUM(D478:O478)</f>
        <v>#REF!</v>
      </c>
      <c r="Q478" s="150" t="e">
        <f>IF(P478&gt;0,P478/C478*100," ")</f>
        <v>#REF!</v>
      </c>
    </row>
    <row r="479" spans="1:17" s="195" customFormat="1" ht="18.75" x14ac:dyDescent="0.3">
      <c r="A479" s="15">
        <v>13953</v>
      </c>
      <c r="B479" s="24" t="s">
        <v>130</v>
      </c>
      <c r="C479" s="66">
        <f>SUMIF(Atashe!$B$414:$B$474,'Spenzimet mujore -Atashe'!A479,Atashe!$D$414:$D$474)</f>
        <v>0</v>
      </c>
      <c r="D479" s="152" t="e">
        <f>VLOOKUP($A479,Atashe!$B$411:$M$474,7,FALSE)</f>
        <v>#REF!</v>
      </c>
      <c r="E479" s="152" t="e">
        <f>VLOOKUP($A479,Atashe!$B$411:$M$474,7,FALSE)-SUM($D479:D479)</f>
        <v>#REF!</v>
      </c>
      <c r="F479" s="152" t="e">
        <f>VLOOKUP($A479,Atashe!$B$411:$M$474,7,FALSE)-SUM($D479:E479)</f>
        <v>#REF!</v>
      </c>
      <c r="G479" s="152" t="e">
        <f>VLOOKUP($A479,Atashe!$B$411:$M$474,7,FALSE)-SUM($D479:F479)</f>
        <v>#REF!</v>
      </c>
      <c r="H479" s="152" t="e">
        <f>VLOOKUP($A479,Atashe!$B$411:$M$474,7,FALSE)-SUM($D479:G479)</f>
        <v>#REF!</v>
      </c>
      <c r="I479" s="152" t="e">
        <f>VLOOKUP($A479,Atashe!$B$411:$M$474,7,FALSE)-SUM($D479:H479)</f>
        <v>#REF!</v>
      </c>
      <c r="J479" s="152" t="e">
        <f>VLOOKUP($A479,Atashe!$B$411:$M$474,7,FALSE)-SUM($D479:I479)</f>
        <v>#REF!</v>
      </c>
      <c r="K479" s="152" t="e">
        <f>VLOOKUP($A479,Atashe!$B$411:$M$474,7,FALSE)-SUM($D479:J479)</f>
        <v>#REF!</v>
      </c>
      <c r="L479" s="152" t="e">
        <f>VLOOKUP($A479,Atashe!$B$411:$M$474,7,FALSE)-SUM($D479:K479)</f>
        <v>#REF!</v>
      </c>
      <c r="M479" s="152" t="e">
        <f>VLOOKUP($A479,Atashe!$B$411:$M$474,7,FALSE)-SUM($D479:L479)</f>
        <v>#REF!</v>
      </c>
      <c r="N479" s="152" t="e">
        <f>VLOOKUP($A479,Atashe!$B$411:$M$474,7,FALSE)-SUM($D479:M479)</f>
        <v>#REF!</v>
      </c>
      <c r="O479" s="152" t="e">
        <f>VLOOKUP($A479,Atashe!$B$411:$M$474,7,FALSE)-SUM($D479:N479)</f>
        <v>#REF!</v>
      </c>
      <c r="P479" s="150" t="e">
        <f>SUM(D479:O479)</f>
        <v>#REF!</v>
      </c>
      <c r="Q479" s="150" t="e">
        <f t="shared" si="177"/>
        <v>#REF!</v>
      </c>
    </row>
    <row r="480" spans="1:17" s="188" customFormat="1" ht="18.75" x14ac:dyDescent="0.3">
      <c r="A480" s="189">
        <v>1400</v>
      </c>
      <c r="B480" s="190" t="s">
        <v>124</v>
      </c>
      <c r="C480" s="191">
        <f t="shared" ref="C480:N480" si="187">SUM(C481:C484)</f>
        <v>0</v>
      </c>
      <c r="D480" s="191" t="e">
        <f t="shared" si="187"/>
        <v>#REF!</v>
      </c>
      <c r="E480" s="191" t="e">
        <f t="shared" si="187"/>
        <v>#REF!</v>
      </c>
      <c r="F480" s="191" t="e">
        <f t="shared" si="187"/>
        <v>#REF!</v>
      </c>
      <c r="G480" s="191" t="e">
        <f t="shared" si="187"/>
        <v>#REF!</v>
      </c>
      <c r="H480" s="191" t="e">
        <f t="shared" si="187"/>
        <v>#REF!</v>
      </c>
      <c r="I480" s="191" t="e">
        <f t="shared" si="187"/>
        <v>#REF!</v>
      </c>
      <c r="J480" s="191" t="e">
        <f t="shared" si="187"/>
        <v>#REF!</v>
      </c>
      <c r="K480" s="191" t="e">
        <f t="shared" si="187"/>
        <v>#REF!</v>
      </c>
      <c r="L480" s="191" t="e">
        <f t="shared" si="187"/>
        <v>#REF!</v>
      </c>
      <c r="M480" s="191" t="e">
        <f t="shared" si="187"/>
        <v>#REF!</v>
      </c>
      <c r="N480" s="191" t="e">
        <f t="shared" si="187"/>
        <v>#REF!</v>
      </c>
      <c r="O480" s="191" t="e">
        <f>SUM(O481:O484)</f>
        <v>#REF!</v>
      </c>
      <c r="P480" s="191" t="e">
        <f>SUM(P481:P484)</f>
        <v>#REF!</v>
      </c>
      <c r="Q480" s="191" t="e">
        <f t="shared" si="177"/>
        <v>#REF!</v>
      </c>
    </row>
    <row r="481" spans="1:17" ht="18.75" x14ac:dyDescent="0.3">
      <c r="A481" s="15">
        <v>14010</v>
      </c>
      <c r="B481" s="24" t="s">
        <v>9</v>
      </c>
      <c r="C481" s="66">
        <f>SUMIF(Atashe!$B$414:$B$474,'Spenzimet mujore -Atashe'!A481,Atashe!$D$414:$D$474)</f>
        <v>0</v>
      </c>
      <c r="D481" s="152" t="e">
        <f>VLOOKUP($A481,Atashe!$B$411:$M$474,7,FALSE)</f>
        <v>#REF!</v>
      </c>
      <c r="E481" s="152" t="e">
        <f>VLOOKUP($A481,Atashe!$B$411:$M$474,7,FALSE)-SUM($D481:D481)</f>
        <v>#REF!</v>
      </c>
      <c r="F481" s="152" t="e">
        <f>VLOOKUP($A481,Atashe!$B$411:$M$474,7,FALSE)-SUM($D481:E481)</f>
        <v>#REF!</v>
      </c>
      <c r="G481" s="152" t="e">
        <f>VLOOKUP($A481,Atashe!$B$411:$M$474,7,FALSE)-SUM($D481:F481)</f>
        <v>#REF!</v>
      </c>
      <c r="H481" s="152" t="e">
        <f>VLOOKUP($A481,Atashe!$B$411:$M$474,7,FALSE)-SUM($D481:G481)</f>
        <v>#REF!</v>
      </c>
      <c r="I481" s="152" t="e">
        <f>VLOOKUP($A481,Atashe!$B$411:$M$474,7,FALSE)-SUM($D481:H481)</f>
        <v>#REF!</v>
      </c>
      <c r="J481" s="152" t="e">
        <f>VLOOKUP($A481,Atashe!$B$411:$M$474,7,FALSE)-SUM($D481:I481)</f>
        <v>#REF!</v>
      </c>
      <c r="K481" s="152" t="e">
        <f>VLOOKUP($A481,Atashe!$B$411:$M$474,7,FALSE)-SUM($D481:J481)</f>
        <v>#REF!</v>
      </c>
      <c r="L481" s="152" t="e">
        <f>VLOOKUP($A481,Atashe!$B$411:$M$474,7,FALSE)-SUM($D481:K481)</f>
        <v>#REF!</v>
      </c>
      <c r="M481" s="152" t="e">
        <f>VLOOKUP($A481,Atashe!$B$411:$M$474,7,FALSE)-SUM($D481:L481)</f>
        <v>#REF!</v>
      </c>
      <c r="N481" s="152" t="e">
        <f>VLOOKUP($A481,Atashe!$B$411:$M$474,7,FALSE)-SUM($D481:M481)</f>
        <v>#REF!</v>
      </c>
      <c r="O481" s="152" t="e">
        <f>VLOOKUP($A481,Atashe!$B$411:$M$474,7,FALSE)-SUM($D481:N481)</f>
        <v>#REF!</v>
      </c>
      <c r="P481" s="150" t="e">
        <f>SUM(D481:O481)</f>
        <v>#REF!</v>
      </c>
      <c r="Q481" s="150" t="e">
        <f t="shared" si="177"/>
        <v>#REF!</v>
      </c>
    </row>
    <row r="482" spans="1:17" s="202" customFormat="1" ht="18.75" x14ac:dyDescent="0.3">
      <c r="A482" s="15">
        <v>14020</v>
      </c>
      <c r="B482" s="24" t="s">
        <v>135</v>
      </c>
      <c r="C482" s="204">
        <f>SUMIF(Atashe!$B$414:$B$474,'Spenzimet mujore -Atashe'!A482,Atashe!$D$414:$D$474)</f>
        <v>0</v>
      </c>
      <c r="D482" s="152" t="e">
        <f>VLOOKUP($A482,Atashe!$B$411:$M$474,7,FALSE)</f>
        <v>#REF!</v>
      </c>
      <c r="E482" s="152" t="e">
        <f>VLOOKUP($A482,Atashe!$B$411:$M$474,7,FALSE)-SUM($D482:D482)</f>
        <v>#REF!</v>
      </c>
      <c r="F482" s="152" t="e">
        <f>VLOOKUP($A482,Atashe!$B$411:$M$474,7,FALSE)-SUM($D482:E482)</f>
        <v>#REF!</v>
      </c>
      <c r="G482" s="152" t="e">
        <f>VLOOKUP($A482,Atashe!$B$411:$M$474,7,FALSE)-SUM($D482:F482)</f>
        <v>#REF!</v>
      </c>
      <c r="H482" s="152" t="e">
        <f>VLOOKUP($A482,Atashe!$B$411:$M$474,7,FALSE)-SUM($D482:G482)</f>
        <v>#REF!</v>
      </c>
      <c r="I482" s="152" t="e">
        <f>VLOOKUP($A482,Atashe!$B$411:$M$474,7,FALSE)-SUM($D482:H482)</f>
        <v>#REF!</v>
      </c>
      <c r="J482" s="152" t="e">
        <f>VLOOKUP($A482,Atashe!$B$411:$M$474,7,FALSE)-SUM($D482:I482)</f>
        <v>#REF!</v>
      </c>
      <c r="K482" s="152" t="e">
        <f>VLOOKUP($A482,Atashe!$B$411:$M$474,7,FALSE)-SUM($D482:J482)</f>
        <v>#REF!</v>
      </c>
      <c r="L482" s="152" t="e">
        <f>VLOOKUP($A482,Atashe!$B$411:$M$474,7,FALSE)-SUM($D482:K482)</f>
        <v>#REF!</v>
      </c>
      <c r="M482" s="152" t="e">
        <f>VLOOKUP($A482,Atashe!$B$411:$M$474,7,FALSE)-SUM($D482:L482)</f>
        <v>#REF!</v>
      </c>
      <c r="N482" s="152" t="e">
        <f>VLOOKUP($A482,Atashe!$B$411:$M$474,7,FALSE)-SUM($D482:M482)</f>
        <v>#REF!</v>
      </c>
      <c r="O482" s="152" t="e">
        <f>VLOOKUP($A482,Atashe!$B$411:$M$474,7,FALSE)-SUM($D482:N482)</f>
        <v>#REF!</v>
      </c>
      <c r="P482" s="150" t="e">
        <f>SUM(D482:O482)</f>
        <v>#REF!</v>
      </c>
      <c r="Q482" s="150" t="e">
        <f>IF(P482&gt;0,P482/C482*100," ")</f>
        <v>#REF!</v>
      </c>
    </row>
    <row r="483" spans="1:17" s="230" customFormat="1" ht="18.75" x14ac:dyDescent="0.3">
      <c r="A483" s="15">
        <v>14040</v>
      </c>
      <c r="B483" s="24" t="s">
        <v>29</v>
      </c>
      <c r="C483" s="204">
        <f>SUMIF(Atashe!$B$414:$B$474,'Spenzimet mujore -Atashe'!A483,Atashe!$D$414:$D$474)</f>
        <v>0</v>
      </c>
      <c r="D483" s="152" t="e">
        <f>VLOOKUP($A483,Atashe!$B$411:$M$474,7,FALSE)</f>
        <v>#REF!</v>
      </c>
      <c r="E483" s="152" t="e">
        <f>VLOOKUP($A483,Atashe!$B$411:$M$474,7,FALSE)-SUM($D483:D483)</f>
        <v>#REF!</v>
      </c>
      <c r="F483" s="152" t="e">
        <f>VLOOKUP($A483,Atashe!$B$411:$M$474,7,FALSE)-SUM($D483:E483)</f>
        <v>#REF!</v>
      </c>
      <c r="G483" s="152" t="e">
        <f>VLOOKUP($A483,Atashe!$B$411:$M$474,7,FALSE)-SUM($D483:F483)</f>
        <v>#REF!</v>
      </c>
      <c r="H483" s="152" t="e">
        <f>VLOOKUP($A483,Atashe!$B$411:$M$474,7,FALSE)-SUM($D483:G483)</f>
        <v>#REF!</v>
      </c>
      <c r="I483" s="152" t="e">
        <f>VLOOKUP($A483,Atashe!$B$411:$M$474,7,FALSE)-SUM($D483:H483)</f>
        <v>#REF!</v>
      </c>
      <c r="J483" s="152" t="e">
        <f>VLOOKUP($A483,Atashe!$B$411:$M$474,7,FALSE)-SUM($D483:I483)</f>
        <v>#REF!</v>
      </c>
      <c r="K483" s="152" t="e">
        <f>VLOOKUP($A483,Atashe!$B$411:$M$474,7,FALSE)-SUM($D483:J483)</f>
        <v>#REF!</v>
      </c>
      <c r="L483" s="152" t="e">
        <f>VLOOKUP($A483,Atashe!$B$411:$M$474,7,FALSE)-SUM($D483:K483)</f>
        <v>#REF!</v>
      </c>
      <c r="M483" s="152" t="e">
        <f>VLOOKUP($A483,Atashe!$B$411:$M$474,7,FALSE)-SUM($D483:L483)</f>
        <v>#REF!</v>
      </c>
      <c r="N483" s="152" t="e">
        <f>VLOOKUP($A483,Atashe!$B$411:$M$474,7,FALSE)-SUM($D483:M483)</f>
        <v>#REF!</v>
      </c>
      <c r="O483" s="152" t="e">
        <f>VLOOKUP($A483,Atashe!$B$411:$M$474,7,FALSE)-SUM($D483:N483)</f>
        <v>#REF!</v>
      </c>
      <c r="P483" s="150" t="e">
        <f>SUM(D483:O483)</f>
        <v>#REF!</v>
      </c>
      <c r="Q483" s="150" t="e">
        <f>IF(P483&gt;0,P483/C483*100," ")</f>
        <v>#REF!</v>
      </c>
    </row>
    <row r="484" spans="1:17" s="195" customFormat="1" ht="18.75" x14ac:dyDescent="0.3">
      <c r="A484" s="15">
        <v>14050</v>
      </c>
      <c r="B484" s="24" t="s">
        <v>190</v>
      </c>
      <c r="C484" s="204">
        <f>SUMIF(Atashe!$B$414:$B$474,'Spenzimet mujore -Atashe'!A484,Atashe!$D$414:$D$474)</f>
        <v>0</v>
      </c>
      <c r="D484" s="152" t="e">
        <f>VLOOKUP($A484,Atashe!$B$411:$M$474,7,FALSE)</f>
        <v>#REF!</v>
      </c>
      <c r="E484" s="152" t="e">
        <f>VLOOKUP($A484,Atashe!$B$411:$M$474,7,FALSE)-SUM($D484:D484)</f>
        <v>#REF!</v>
      </c>
      <c r="F484" s="152" t="e">
        <f>VLOOKUP($A484,Atashe!$B$411:$M$474,7,FALSE)-SUM($D484:E484)</f>
        <v>#REF!</v>
      </c>
      <c r="G484" s="152" t="e">
        <f>VLOOKUP($A484,Atashe!$B$411:$M$474,7,FALSE)-SUM($D484:F484)</f>
        <v>#REF!</v>
      </c>
      <c r="H484" s="152" t="e">
        <f>VLOOKUP($A484,Atashe!$B$411:$M$474,7,FALSE)-SUM($D484:G484)</f>
        <v>#REF!</v>
      </c>
      <c r="I484" s="152" t="e">
        <f>VLOOKUP($A484,Atashe!$B$411:$M$474,7,FALSE)-SUM($D484:H484)</f>
        <v>#REF!</v>
      </c>
      <c r="J484" s="152" t="e">
        <f>VLOOKUP($A484,Atashe!$B$411:$M$474,7,FALSE)-SUM($D484:I484)</f>
        <v>#REF!</v>
      </c>
      <c r="K484" s="152" t="e">
        <f>VLOOKUP($A484,Atashe!$B$411:$M$474,7,FALSE)-SUM($D484:J484)</f>
        <v>#REF!</v>
      </c>
      <c r="L484" s="152" t="e">
        <f>VLOOKUP($A484,Atashe!$B$411:$M$474,7,FALSE)-SUM($D484:K484)</f>
        <v>#REF!</v>
      </c>
      <c r="M484" s="152" t="e">
        <f>VLOOKUP($A484,Atashe!$B$411:$M$474,7,FALSE)-SUM($D484:L484)</f>
        <v>#REF!</v>
      </c>
      <c r="N484" s="152" t="e">
        <f>VLOOKUP($A484,Atashe!$B$411:$M$474,7,FALSE)-SUM($D484:M484)</f>
        <v>#REF!</v>
      </c>
      <c r="O484" s="152" t="e">
        <f>VLOOKUP($A484,Atashe!$B$411:$M$474,7,FALSE)-SUM($D484:N484)</f>
        <v>#REF!</v>
      </c>
      <c r="P484" s="150" t="e">
        <f>SUM(D484:O484)</f>
        <v>#REF!</v>
      </c>
      <c r="Q484" s="150" t="e">
        <f t="shared" ref="Q484:Q498" si="188">IF(P484&gt;0,P484/C484*100," ")</f>
        <v>#REF!</v>
      </c>
    </row>
    <row r="485" spans="1:17" s="188" customFormat="1" ht="18.75" x14ac:dyDescent="0.3">
      <c r="A485" s="189">
        <v>1410</v>
      </c>
      <c r="B485" s="190" t="s">
        <v>125</v>
      </c>
      <c r="C485" s="191">
        <f t="shared" ref="C485:N485" si="189">SUM(C486:C488)</f>
        <v>0</v>
      </c>
      <c r="D485" s="191" t="e">
        <f t="shared" si="189"/>
        <v>#REF!</v>
      </c>
      <c r="E485" s="191" t="e">
        <f t="shared" si="189"/>
        <v>#REF!</v>
      </c>
      <c r="F485" s="191" t="e">
        <f t="shared" si="189"/>
        <v>#REF!</v>
      </c>
      <c r="G485" s="191" t="e">
        <f t="shared" si="189"/>
        <v>#REF!</v>
      </c>
      <c r="H485" s="191" t="e">
        <f t="shared" si="189"/>
        <v>#REF!</v>
      </c>
      <c r="I485" s="191" t="e">
        <f t="shared" si="189"/>
        <v>#REF!</v>
      </c>
      <c r="J485" s="191" t="e">
        <f t="shared" si="189"/>
        <v>#REF!</v>
      </c>
      <c r="K485" s="191" t="e">
        <f t="shared" si="189"/>
        <v>#REF!</v>
      </c>
      <c r="L485" s="191" t="e">
        <f t="shared" si="189"/>
        <v>#REF!</v>
      </c>
      <c r="M485" s="191" t="e">
        <f t="shared" si="189"/>
        <v>#REF!</v>
      </c>
      <c r="N485" s="191" t="e">
        <f t="shared" si="189"/>
        <v>#REF!</v>
      </c>
      <c r="O485" s="191" t="e">
        <f>SUM(O486:O488)</f>
        <v>#REF!</v>
      </c>
      <c r="P485" s="191" t="e">
        <f>SUM(P486:P488)</f>
        <v>#REF!</v>
      </c>
      <c r="Q485" s="191" t="e">
        <f t="shared" si="188"/>
        <v>#REF!</v>
      </c>
    </row>
    <row r="486" spans="1:17" ht="18.75" x14ac:dyDescent="0.3">
      <c r="A486" s="15">
        <v>14110</v>
      </c>
      <c r="B486" s="22" t="s">
        <v>30</v>
      </c>
      <c r="C486" s="66">
        <f>SUMIF(Atashe!$B$414:$B$474,'Spenzimet mujore -Atashe'!A486,Atashe!$D$414:$D$474)</f>
        <v>0</v>
      </c>
      <c r="D486" s="152" t="e">
        <f>VLOOKUP($A486,Atashe!$B$411:$M$474,7,FALSE)</f>
        <v>#REF!</v>
      </c>
      <c r="E486" s="152" t="e">
        <f>VLOOKUP($A486,Atashe!$B$411:$M$474,7,FALSE)-SUM($D486:D486)</f>
        <v>#REF!</v>
      </c>
      <c r="F486" s="152" t="e">
        <f>VLOOKUP($A486,Atashe!$B$411:$M$474,7,FALSE)-SUM($D486:E486)</f>
        <v>#REF!</v>
      </c>
      <c r="G486" s="152" t="e">
        <f>VLOOKUP($A486,Atashe!$B$411:$M$474,7,FALSE)-SUM($D486:F486)</f>
        <v>#REF!</v>
      </c>
      <c r="H486" s="152" t="e">
        <f>VLOOKUP($A486,Atashe!$B$411:$M$474,7,FALSE)-SUM($D486:G486)</f>
        <v>#REF!</v>
      </c>
      <c r="I486" s="152" t="e">
        <f>VLOOKUP($A486,Atashe!$B$411:$M$474,7,FALSE)-SUM($D486:H486)</f>
        <v>#REF!</v>
      </c>
      <c r="J486" s="152" t="e">
        <f>VLOOKUP($A486,Atashe!$B$411:$M$474,7,FALSE)-SUM($D486:I486)</f>
        <v>#REF!</v>
      </c>
      <c r="K486" s="152" t="e">
        <f>VLOOKUP($A486,Atashe!$B$411:$M$474,7,FALSE)-SUM($D486:J486)</f>
        <v>#REF!</v>
      </c>
      <c r="L486" s="152" t="e">
        <f>VLOOKUP($A486,Atashe!$B$411:$M$474,7,FALSE)-SUM($D486:K486)</f>
        <v>#REF!</v>
      </c>
      <c r="M486" s="152" t="e">
        <f>VLOOKUP($A486,Atashe!$B$411:$M$474,7,FALSE)-SUM($D486:L486)</f>
        <v>#REF!</v>
      </c>
      <c r="N486" s="152" t="e">
        <f>VLOOKUP($A486,Atashe!$B$411:$M$474,7,FALSE)-SUM($D486:M486)</f>
        <v>#REF!</v>
      </c>
      <c r="O486" s="152" t="e">
        <f>VLOOKUP($A486,Atashe!$B$411:$M$474,7,FALSE)-SUM($D486:N486)</f>
        <v>#REF!</v>
      </c>
      <c r="P486" s="150" t="e">
        <f>SUM(D486:O486)</f>
        <v>#REF!</v>
      </c>
      <c r="Q486" s="150" t="e">
        <f t="shared" si="188"/>
        <v>#REF!</v>
      </c>
    </row>
    <row r="487" spans="1:17" ht="18.75" x14ac:dyDescent="0.3">
      <c r="A487" s="138">
        <v>14140</v>
      </c>
      <c r="B487" s="22" t="s">
        <v>82</v>
      </c>
      <c r="C487" s="66">
        <f>SUMIF(Atashe!$B$414:$B$474,'Spenzimet mujore -Atashe'!A487,Atashe!$D$414:$D$474)</f>
        <v>0</v>
      </c>
      <c r="D487" s="152" t="e">
        <f>VLOOKUP($A487,Atashe!$B$411:$M$474,7,FALSE)</f>
        <v>#REF!</v>
      </c>
      <c r="E487" s="152" t="e">
        <f>VLOOKUP($A487,Atashe!$B$411:$M$474,7,FALSE)-SUM($D487:D487)</f>
        <v>#REF!</v>
      </c>
      <c r="F487" s="152" t="e">
        <f>VLOOKUP($A487,Atashe!$B$411:$M$474,7,FALSE)-SUM($D487:E487)</f>
        <v>#REF!</v>
      </c>
      <c r="G487" s="152" t="e">
        <f>VLOOKUP($A487,Atashe!$B$411:$M$474,7,FALSE)-SUM($D487:F487)</f>
        <v>#REF!</v>
      </c>
      <c r="H487" s="152" t="e">
        <f>VLOOKUP($A487,Atashe!$B$411:$M$474,7,FALSE)-SUM($D487:G487)</f>
        <v>#REF!</v>
      </c>
      <c r="I487" s="152" t="e">
        <f>VLOOKUP($A487,Atashe!$B$411:$M$474,7,FALSE)-SUM($D487:H487)</f>
        <v>#REF!</v>
      </c>
      <c r="J487" s="152" t="e">
        <f>VLOOKUP($A487,Atashe!$B$411:$M$474,7,FALSE)-SUM($D487:I487)</f>
        <v>#REF!</v>
      </c>
      <c r="K487" s="152" t="e">
        <f>VLOOKUP($A487,Atashe!$B$411:$M$474,7,FALSE)-SUM($D487:J487)</f>
        <v>#REF!</v>
      </c>
      <c r="L487" s="152" t="e">
        <f>VLOOKUP($A487,Atashe!$B$411:$M$474,7,FALSE)-SUM($D487:K487)</f>
        <v>#REF!</v>
      </c>
      <c r="M487" s="152" t="e">
        <f>VLOOKUP($A487,Atashe!$B$411:$M$474,7,FALSE)-SUM($D487:L487)</f>
        <v>#REF!</v>
      </c>
      <c r="N487" s="152" t="e">
        <f>VLOOKUP($A487,Atashe!$B$411:$M$474,7,FALSE)-SUM($D487:M487)</f>
        <v>#REF!</v>
      </c>
      <c r="O487" s="152" t="e">
        <f>VLOOKUP($A487,Atashe!$B$411:$M$474,7,FALSE)-SUM($D487:N487)</f>
        <v>#REF!</v>
      </c>
      <c r="P487" s="150" t="e">
        <f>SUM(D487:O487)</f>
        <v>#REF!</v>
      </c>
      <c r="Q487" s="150" t="e">
        <f t="shared" si="188"/>
        <v>#REF!</v>
      </c>
    </row>
    <row r="488" spans="1:17" s="195" customFormat="1" ht="18.75" x14ac:dyDescent="0.3">
      <c r="A488" s="196">
        <v>14150</v>
      </c>
      <c r="B488" s="22" t="s">
        <v>131</v>
      </c>
      <c r="C488" s="66">
        <f>SUMIF(Atashe!$B$414:$B$474,'Spenzimet mujore -Atashe'!A488,Atashe!$D$414:$D$474)</f>
        <v>0</v>
      </c>
      <c r="D488" s="152" t="e">
        <f>VLOOKUP($A488,Atashe!$B$411:$M$474,7,FALSE)</f>
        <v>#REF!</v>
      </c>
      <c r="E488" s="152" t="e">
        <f>VLOOKUP($A488,Atashe!$B$411:$M$474,7,FALSE)-SUM($D488:D488)</f>
        <v>#REF!</v>
      </c>
      <c r="F488" s="152" t="e">
        <f>VLOOKUP($A488,Atashe!$B$411:$M$474,7,FALSE)-SUM($D488:E488)</f>
        <v>#REF!</v>
      </c>
      <c r="G488" s="152" t="e">
        <f>VLOOKUP($A488,Atashe!$B$411:$M$474,7,FALSE)-SUM($D488:F488)</f>
        <v>#REF!</v>
      </c>
      <c r="H488" s="152" t="e">
        <f>VLOOKUP($A488,Atashe!$B$411:$M$474,7,FALSE)-SUM($D488:G488)</f>
        <v>#REF!</v>
      </c>
      <c r="I488" s="152" t="e">
        <f>VLOOKUP($A488,Atashe!$B$411:$M$474,7,FALSE)-SUM($D488:H488)</f>
        <v>#REF!</v>
      </c>
      <c r="J488" s="152" t="e">
        <f>VLOOKUP($A488,Atashe!$B$411:$M$474,7,FALSE)-SUM($D488:I488)</f>
        <v>#REF!</v>
      </c>
      <c r="K488" s="152" t="e">
        <f>VLOOKUP($A488,Atashe!$B$411:$M$474,7,FALSE)-SUM($D488:J488)</f>
        <v>#REF!</v>
      </c>
      <c r="L488" s="152" t="e">
        <f>VLOOKUP($A488,Atashe!$B$411:$M$474,7,FALSE)-SUM($D488:K488)</f>
        <v>#REF!</v>
      </c>
      <c r="M488" s="152" t="e">
        <f>VLOOKUP($A488,Atashe!$B$411:$M$474,7,FALSE)-SUM($D488:L488)</f>
        <v>#REF!</v>
      </c>
      <c r="N488" s="152" t="e">
        <f>VLOOKUP($A488,Atashe!$B$411:$M$474,7,FALSE)-SUM($D488:M488)</f>
        <v>#REF!</v>
      </c>
      <c r="O488" s="152" t="e">
        <f>VLOOKUP($A488,Atashe!$B$411:$M$474,7,FALSE)-SUM($D488:N488)</f>
        <v>#REF!</v>
      </c>
      <c r="P488" s="150" t="e">
        <f>SUM(D488:O488)</f>
        <v>#REF!</v>
      </c>
      <c r="Q488" s="150" t="e">
        <f t="shared" si="188"/>
        <v>#REF!</v>
      </c>
    </row>
    <row r="489" spans="1:17" s="207" customFormat="1" ht="18.75" x14ac:dyDescent="0.3">
      <c r="A489" s="189">
        <v>1420</v>
      </c>
      <c r="B489" s="190" t="s">
        <v>126</v>
      </c>
      <c r="C489" s="191">
        <f t="shared" ref="C489:P489" si="190">SUM(C490:C490)</f>
        <v>0</v>
      </c>
      <c r="D489" s="191" t="e">
        <f t="shared" si="190"/>
        <v>#REF!</v>
      </c>
      <c r="E489" s="191" t="e">
        <f t="shared" si="190"/>
        <v>#REF!</v>
      </c>
      <c r="F489" s="191" t="e">
        <f t="shared" si="190"/>
        <v>#REF!</v>
      </c>
      <c r="G489" s="191" t="e">
        <f t="shared" si="190"/>
        <v>#REF!</v>
      </c>
      <c r="H489" s="191" t="e">
        <f t="shared" si="190"/>
        <v>#REF!</v>
      </c>
      <c r="I489" s="191" t="e">
        <f t="shared" si="190"/>
        <v>#REF!</v>
      </c>
      <c r="J489" s="191" t="e">
        <f t="shared" si="190"/>
        <v>#REF!</v>
      </c>
      <c r="K489" s="191" t="e">
        <f t="shared" si="190"/>
        <v>#REF!</v>
      </c>
      <c r="L489" s="191" t="e">
        <f t="shared" si="190"/>
        <v>#REF!</v>
      </c>
      <c r="M489" s="191" t="e">
        <f t="shared" si="190"/>
        <v>#REF!</v>
      </c>
      <c r="N489" s="191" t="e">
        <f t="shared" si="190"/>
        <v>#REF!</v>
      </c>
      <c r="O489" s="191" t="e">
        <f t="shared" si="190"/>
        <v>#REF!</v>
      </c>
      <c r="P489" s="191" t="e">
        <f t="shared" si="190"/>
        <v>#REF!</v>
      </c>
      <c r="Q489" s="191" t="e">
        <f t="shared" si="188"/>
        <v>#REF!</v>
      </c>
    </row>
    <row r="490" spans="1:17" s="207" customFormat="1" ht="18.75" x14ac:dyDescent="0.3">
      <c r="A490" s="196">
        <v>14210</v>
      </c>
      <c r="B490" s="22" t="s">
        <v>17</v>
      </c>
      <c r="C490" s="204">
        <f>SUMIF(Atashe!$B$414:$B$474,'Spenzimet mujore -Atashe'!A490,Atashe!$D$414:$D$474)</f>
        <v>0</v>
      </c>
      <c r="D490" s="152" t="e">
        <f>VLOOKUP($A490,Atashe!$B$411:$M$474,7,FALSE)</f>
        <v>#REF!</v>
      </c>
      <c r="E490" s="152" t="e">
        <f>VLOOKUP($A490,Atashe!$B$411:$M$474,7,FALSE)-SUM($D490:D490)</f>
        <v>#REF!</v>
      </c>
      <c r="F490" s="152" t="e">
        <f>VLOOKUP($A490,Atashe!$B$411:$M$474,7,FALSE)-SUM($D490:E490)</f>
        <v>#REF!</v>
      </c>
      <c r="G490" s="152" t="e">
        <f>VLOOKUP($A490,Atashe!$B$411:$M$474,7,FALSE)-SUM($D490:F490)</f>
        <v>#REF!</v>
      </c>
      <c r="H490" s="152" t="e">
        <f>VLOOKUP($A490,Atashe!$B$411:$M$474,7,FALSE)-SUM($D490:G490)</f>
        <v>#REF!</v>
      </c>
      <c r="I490" s="152" t="e">
        <f>VLOOKUP($A490,Atashe!$B$411:$M$474,7,FALSE)-SUM($D490:H490)</f>
        <v>#REF!</v>
      </c>
      <c r="J490" s="152" t="e">
        <f>VLOOKUP($A490,Atashe!$B$411:$M$474,7,FALSE)-SUM($D490:I490)</f>
        <v>#REF!</v>
      </c>
      <c r="K490" s="152" t="e">
        <f>VLOOKUP($A490,Atashe!$B$411:$M$474,7,FALSE)-SUM($D490:J490)</f>
        <v>#REF!</v>
      </c>
      <c r="L490" s="152" t="e">
        <f>VLOOKUP($A490,Atashe!$B$411:$M$474,7,FALSE)-SUM($D490:K490)</f>
        <v>#REF!</v>
      </c>
      <c r="M490" s="152" t="e">
        <f>VLOOKUP($A490,Atashe!$B$411:$M$474,7,FALSE)-SUM($D490:L490)</f>
        <v>#REF!</v>
      </c>
      <c r="N490" s="152" t="e">
        <f>VLOOKUP($A490,Atashe!$B$411:$M$474,7,FALSE)-SUM($D490:M490)</f>
        <v>#REF!</v>
      </c>
      <c r="O490" s="152" t="e">
        <f>VLOOKUP($A490,Atashe!$B$411:$M$474,7,FALSE)-SUM($D490:N490)</f>
        <v>#REF!</v>
      </c>
      <c r="P490" s="150" t="e">
        <f>SUM(D490:O490)</f>
        <v>#REF!</v>
      </c>
      <c r="Q490" s="150" t="e">
        <f>IF(P490&gt;0,P490/C490*100," ")</f>
        <v>#REF!</v>
      </c>
    </row>
    <row r="491" spans="1:17" s="195" customFormat="1" ht="18.75" x14ac:dyDescent="0.3">
      <c r="A491" s="189">
        <v>1430</v>
      </c>
      <c r="B491" s="190" t="s">
        <v>132</v>
      </c>
      <c r="C491" s="191">
        <f t="shared" ref="C491:N491" si="191">SUM(C492:C493)</f>
        <v>0</v>
      </c>
      <c r="D491" s="191" t="e">
        <f t="shared" si="191"/>
        <v>#REF!</v>
      </c>
      <c r="E491" s="191" t="e">
        <f t="shared" si="191"/>
        <v>#REF!</v>
      </c>
      <c r="F491" s="191" t="e">
        <f t="shared" si="191"/>
        <v>#REF!</v>
      </c>
      <c r="G491" s="191" t="e">
        <f t="shared" si="191"/>
        <v>#REF!</v>
      </c>
      <c r="H491" s="191" t="e">
        <f t="shared" si="191"/>
        <v>#REF!</v>
      </c>
      <c r="I491" s="191" t="e">
        <f t="shared" si="191"/>
        <v>#REF!</v>
      </c>
      <c r="J491" s="191" t="e">
        <f t="shared" si="191"/>
        <v>#REF!</v>
      </c>
      <c r="K491" s="191" t="e">
        <f t="shared" si="191"/>
        <v>#REF!</v>
      </c>
      <c r="L491" s="191" t="e">
        <f t="shared" si="191"/>
        <v>#REF!</v>
      </c>
      <c r="M491" s="191" t="e">
        <f t="shared" si="191"/>
        <v>#REF!</v>
      </c>
      <c r="N491" s="191" t="e">
        <f t="shared" si="191"/>
        <v>#REF!</v>
      </c>
      <c r="O491" s="191" t="e">
        <f>SUM(O492:O493)</f>
        <v>#REF!</v>
      </c>
      <c r="P491" s="191" t="e">
        <f>SUM(P492:P493)</f>
        <v>#REF!</v>
      </c>
      <c r="Q491" s="191" t="e">
        <f t="shared" si="188"/>
        <v>#REF!</v>
      </c>
    </row>
    <row r="492" spans="1:17" s="195" customFormat="1" ht="18.75" x14ac:dyDescent="0.3">
      <c r="A492" s="196">
        <v>14310</v>
      </c>
      <c r="B492" s="22" t="s">
        <v>20</v>
      </c>
      <c r="C492" s="66">
        <f>SUMIF(Atashe!$B$414:$B$474,'Spenzimet mujore -Atashe'!A492,Atashe!$D$414:$D$474)</f>
        <v>0</v>
      </c>
      <c r="D492" s="152" t="e">
        <f>VLOOKUP($A492,Atashe!$B$411:$M$474,7,FALSE)</f>
        <v>#REF!</v>
      </c>
      <c r="E492" s="152" t="e">
        <f>VLOOKUP($A492,Atashe!$B$411:$M$474,7,FALSE)-SUM($D492:D492)</f>
        <v>#REF!</v>
      </c>
      <c r="F492" s="152" t="e">
        <f>VLOOKUP($A492,Atashe!$B$411:$M$474,7,FALSE)-SUM($D492:E492)</f>
        <v>#REF!</v>
      </c>
      <c r="G492" s="152" t="e">
        <f>VLOOKUP($A492,Atashe!$B$411:$M$474,7,FALSE)-SUM($D492:F492)</f>
        <v>#REF!</v>
      </c>
      <c r="H492" s="152" t="e">
        <f>VLOOKUP($A492,Atashe!$B$411:$M$474,7,FALSE)-SUM($D492:G492)</f>
        <v>#REF!</v>
      </c>
      <c r="I492" s="152" t="e">
        <f>VLOOKUP($A492,Atashe!$B$411:$M$474,7,FALSE)-SUM($D492:H492)</f>
        <v>#REF!</v>
      </c>
      <c r="J492" s="152" t="e">
        <f>VLOOKUP($A492,Atashe!$B$411:$M$474,7,FALSE)-SUM($D492:I492)</f>
        <v>#REF!</v>
      </c>
      <c r="K492" s="152" t="e">
        <f>VLOOKUP($A492,Atashe!$B$411:$M$474,7,FALSE)-SUM($D492:J492)</f>
        <v>#REF!</v>
      </c>
      <c r="L492" s="152" t="e">
        <f>VLOOKUP($A492,Atashe!$B$411:$M$474,7,FALSE)-SUM($D492:K492)</f>
        <v>#REF!</v>
      </c>
      <c r="M492" s="152" t="e">
        <f>VLOOKUP($A492,Atashe!$B$411:$M$474,7,FALSE)-SUM($D492:L492)</f>
        <v>#REF!</v>
      </c>
      <c r="N492" s="152" t="e">
        <f>VLOOKUP($A492,Atashe!$B$411:$M$474,7,FALSE)-SUM($D492:M492)</f>
        <v>#REF!</v>
      </c>
      <c r="O492" s="152" t="e">
        <f>VLOOKUP($A492,Atashe!$B$411:$M$474,7,FALSE)-SUM($D492:N492)</f>
        <v>#REF!</v>
      </c>
      <c r="P492" s="150" t="e">
        <f>SUM(D492:O492)</f>
        <v>#REF!</v>
      </c>
      <c r="Q492" s="150" t="e">
        <f t="shared" si="188"/>
        <v>#REF!</v>
      </c>
    </row>
    <row r="493" spans="1:17" s="195" customFormat="1" ht="18.75" x14ac:dyDescent="0.3">
      <c r="A493" s="196">
        <v>14320</v>
      </c>
      <c r="B493" s="22" t="s">
        <v>133</v>
      </c>
      <c r="C493" s="66">
        <f>SUMIF(Atashe!$B$414:$B$474,'Spenzimet mujore -Atashe'!A493,Atashe!$D$414:$D$474)</f>
        <v>0</v>
      </c>
      <c r="D493" s="152" t="e">
        <f>VLOOKUP($A493,Atashe!$B$411:$M$474,7,FALSE)</f>
        <v>#REF!</v>
      </c>
      <c r="E493" s="152" t="e">
        <f>VLOOKUP($A493,Atashe!$B$411:$M$474,7,FALSE)-SUM($D493:D493)</f>
        <v>#REF!</v>
      </c>
      <c r="F493" s="152" t="e">
        <f>VLOOKUP($A493,Atashe!$B$411:$M$474,7,FALSE)-SUM($D493:E493)</f>
        <v>#REF!</v>
      </c>
      <c r="G493" s="152" t="e">
        <f>VLOOKUP($A493,Atashe!$B$411:$M$474,7,FALSE)-SUM($D493:F493)</f>
        <v>#REF!</v>
      </c>
      <c r="H493" s="152" t="e">
        <f>VLOOKUP($A493,Atashe!$B$411:$M$474,7,FALSE)-SUM($D493:G493)</f>
        <v>#REF!</v>
      </c>
      <c r="I493" s="152" t="e">
        <f>VLOOKUP($A493,Atashe!$B$411:$M$474,7,FALSE)-SUM($D493:H493)</f>
        <v>#REF!</v>
      </c>
      <c r="J493" s="152" t="e">
        <f>VLOOKUP($A493,Atashe!$B$411:$M$474,7,FALSE)-SUM($D493:I493)</f>
        <v>#REF!</v>
      </c>
      <c r="K493" s="152" t="e">
        <f>VLOOKUP($A493,Atashe!$B$411:$M$474,7,FALSE)-SUM($D493:J493)</f>
        <v>#REF!</v>
      </c>
      <c r="L493" s="152" t="e">
        <f>VLOOKUP($A493,Atashe!$B$411:$M$474,7,FALSE)-SUM($D493:K493)</f>
        <v>#REF!</v>
      </c>
      <c r="M493" s="152" t="e">
        <f>VLOOKUP($A493,Atashe!$B$411:$M$474,7,FALSE)-SUM($D493:L493)</f>
        <v>#REF!</v>
      </c>
      <c r="N493" s="152" t="e">
        <f>VLOOKUP($A493,Atashe!$B$411:$M$474,7,FALSE)-SUM($D493:M493)</f>
        <v>#REF!</v>
      </c>
      <c r="O493" s="152" t="e">
        <f>VLOOKUP($A493,Atashe!$B$411:$M$474,7,FALSE)-SUM($D493:N493)</f>
        <v>#REF!</v>
      </c>
      <c r="P493" s="150" t="e">
        <f>SUM(D493:O493)</f>
        <v>#REF!</v>
      </c>
      <c r="Q493" s="150" t="e">
        <f t="shared" si="188"/>
        <v>#REF!</v>
      </c>
    </row>
    <row r="494" spans="1:17" ht="18.75" x14ac:dyDescent="0.3">
      <c r="A494" s="136">
        <v>1320</v>
      </c>
      <c r="B494" s="39" t="s">
        <v>10</v>
      </c>
      <c r="C494" s="203">
        <f t="shared" ref="C494:N494" si="192">SUM(C495:C497)</f>
        <v>0</v>
      </c>
      <c r="D494" s="203" t="e">
        <f t="shared" si="192"/>
        <v>#REF!</v>
      </c>
      <c r="E494" s="203" t="e">
        <f t="shared" si="192"/>
        <v>#REF!</v>
      </c>
      <c r="F494" s="203" t="e">
        <f t="shared" si="192"/>
        <v>#REF!</v>
      </c>
      <c r="G494" s="203" t="e">
        <f t="shared" si="192"/>
        <v>#REF!</v>
      </c>
      <c r="H494" s="203" t="e">
        <f t="shared" si="192"/>
        <v>#REF!</v>
      </c>
      <c r="I494" s="203" t="e">
        <f t="shared" si="192"/>
        <v>#REF!</v>
      </c>
      <c r="J494" s="203" t="e">
        <f t="shared" si="192"/>
        <v>#REF!</v>
      </c>
      <c r="K494" s="203" t="e">
        <f t="shared" si="192"/>
        <v>#REF!</v>
      </c>
      <c r="L494" s="203" t="e">
        <f t="shared" si="192"/>
        <v>#REF!</v>
      </c>
      <c r="M494" s="203" t="e">
        <f t="shared" si="192"/>
        <v>#REF!</v>
      </c>
      <c r="N494" s="203" t="e">
        <f t="shared" si="192"/>
        <v>#REF!</v>
      </c>
      <c r="O494" s="55" t="e">
        <f>SUM(O495:O497)</f>
        <v>#REF!</v>
      </c>
      <c r="P494" s="55" t="e">
        <f>SUM(P495:P497)</f>
        <v>#REF!</v>
      </c>
      <c r="Q494" s="55" t="e">
        <f t="shared" si="188"/>
        <v>#REF!</v>
      </c>
    </row>
    <row r="495" spans="1:17" ht="18.75" x14ac:dyDescent="0.3">
      <c r="A495" s="139">
        <v>13210</v>
      </c>
      <c r="B495" s="26" t="s">
        <v>11</v>
      </c>
      <c r="C495" s="66">
        <f>SUMIF(Atashe!$B$414:$B$474,'Spenzimet mujore -Atashe'!A495,Atashe!$D$414:$D$474)</f>
        <v>0</v>
      </c>
      <c r="D495" s="152" t="e">
        <f>VLOOKUP($A495,Atashe!$B$411:$M$474,7,FALSE)</f>
        <v>#REF!</v>
      </c>
      <c r="E495" s="152" t="e">
        <f>VLOOKUP($A495,Atashe!$B$411:$M$474,7,FALSE)-SUM($D495:D495)</f>
        <v>#REF!</v>
      </c>
      <c r="F495" s="152" t="e">
        <f>VLOOKUP($A495,Atashe!$B$411:$M$474,7,FALSE)-SUM($D495:E495)</f>
        <v>#REF!</v>
      </c>
      <c r="G495" s="152" t="e">
        <f>VLOOKUP($A495,Atashe!$B$411:$M$474,7,FALSE)-SUM($D495:F495)</f>
        <v>#REF!</v>
      </c>
      <c r="H495" s="152" t="e">
        <f>VLOOKUP($A495,Atashe!$B$411:$M$474,7,FALSE)-SUM($D495:G495)</f>
        <v>#REF!</v>
      </c>
      <c r="I495" s="152" t="e">
        <f>VLOOKUP($A495,Atashe!$B$411:$M$474,7,FALSE)-SUM($D495:H495)</f>
        <v>#REF!</v>
      </c>
      <c r="J495" s="152" t="e">
        <f>VLOOKUP($A495,Atashe!$B$411:$M$474,7,FALSE)-SUM($D495:I495)</f>
        <v>#REF!</v>
      </c>
      <c r="K495" s="152" t="e">
        <f>VLOOKUP($A495,Atashe!$B$411:$M$474,7,FALSE)-SUM($D495:J495)</f>
        <v>#REF!</v>
      </c>
      <c r="L495" s="152" t="e">
        <f>VLOOKUP($A495,Atashe!$B$411:$M$474,7,FALSE)-SUM($D495:K495)</f>
        <v>#REF!</v>
      </c>
      <c r="M495" s="152" t="e">
        <f>VLOOKUP($A495,Atashe!$B$411:$M$474,7,FALSE)-SUM($D495:L495)</f>
        <v>#REF!</v>
      </c>
      <c r="N495" s="152" t="e">
        <f>VLOOKUP($A495,Atashe!$B$411:$M$474,7,FALSE)-SUM($D495:M495)</f>
        <v>#REF!</v>
      </c>
      <c r="O495" s="152" t="e">
        <f>VLOOKUP($A495,Atashe!$B$411:$M$474,7,FALSE)-SUM($D495:N495)</f>
        <v>#REF!</v>
      </c>
      <c r="P495" s="150" t="e">
        <f>SUM(D495:O495)</f>
        <v>#REF!</v>
      </c>
      <c r="Q495" s="150" t="e">
        <f t="shared" si="188"/>
        <v>#REF!</v>
      </c>
    </row>
    <row r="496" spans="1:17" ht="18.75" x14ac:dyDescent="0.3">
      <c r="A496" s="139">
        <v>13220</v>
      </c>
      <c r="B496" s="26" t="s">
        <v>12</v>
      </c>
      <c r="C496" s="66">
        <f>SUMIF(Atashe!$B$414:$B$474,'Spenzimet mujore -Atashe'!A496,Atashe!$D$414:$D$474)</f>
        <v>0</v>
      </c>
      <c r="D496" s="152" t="e">
        <f>VLOOKUP($A496,Atashe!$B$411:$M$474,7,FALSE)</f>
        <v>#REF!</v>
      </c>
      <c r="E496" s="152" t="e">
        <f>VLOOKUP($A496,Atashe!$B$411:$M$474,7,FALSE)-SUM($D496:D496)</f>
        <v>#REF!</v>
      </c>
      <c r="F496" s="152" t="e">
        <f>VLOOKUP($A496,Atashe!$B$411:$M$474,7,FALSE)-SUM($D496:E496)</f>
        <v>#REF!</v>
      </c>
      <c r="G496" s="152" t="e">
        <f>VLOOKUP($A496,Atashe!$B$411:$M$474,7,FALSE)-SUM($D496:F496)</f>
        <v>#REF!</v>
      </c>
      <c r="H496" s="152" t="e">
        <f>VLOOKUP($A496,Atashe!$B$411:$M$474,7,FALSE)-SUM($D496:G496)</f>
        <v>#REF!</v>
      </c>
      <c r="I496" s="152" t="e">
        <f>VLOOKUP($A496,Atashe!$B$411:$M$474,7,FALSE)-SUM($D496:H496)</f>
        <v>#REF!</v>
      </c>
      <c r="J496" s="152" t="e">
        <f>VLOOKUP($A496,Atashe!$B$411:$M$474,7,FALSE)-SUM($D496:I496)</f>
        <v>#REF!</v>
      </c>
      <c r="K496" s="152" t="e">
        <f>VLOOKUP($A496,Atashe!$B$411:$M$474,7,FALSE)-SUM($D496:J496)</f>
        <v>#REF!</v>
      </c>
      <c r="L496" s="152" t="e">
        <f>VLOOKUP($A496,Atashe!$B$411:$M$474,7,FALSE)-SUM($D496:K496)</f>
        <v>#REF!</v>
      </c>
      <c r="M496" s="152" t="e">
        <f>VLOOKUP($A496,Atashe!$B$411:$M$474,7,FALSE)-SUM($D496:L496)</f>
        <v>#REF!</v>
      </c>
      <c r="N496" s="152" t="e">
        <f>VLOOKUP($A496,Atashe!$B$411:$M$474,7,FALSE)-SUM($D496:M496)</f>
        <v>#REF!</v>
      </c>
      <c r="O496" s="152" t="e">
        <f>VLOOKUP($A496,Atashe!$B$411:$M$474,7,FALSE)-SUM($D496:N496)</f>
        <v>#REF!</v>
      </c>
      <c r="P496" s="150" t="e">
        <f>SUM(D496:O496)</f>
        <v>#REF!</v>
      </c>
      <c r="Q496" s="150" t="e">
        <f t="shared" si="188"/>
        <v>#REF!</v>
      </c>
    </row>
    <row r="497" spans="1:17" ht="18.75" x14ac:dyDescent="0.3">
      <c r="A497" s="139">
        <v>13230</v>
      </c>
      <c r="B497" s="26" t="s">
        <v>13</v>
      </c>
      <c r="C497" s="66">
        <f>SUMIF(Atashe!$B$414:$B$474,'Spenzimet mujore -Atashe'!A497,Atashe!$D$414:$D$474)</f>
        <v>0</v>
      </c>
      <c r="D497" s="152" t="e">
        <f>VLOOKUP($A497,Atashe!$B$411:$M$474,7,FALSE)</f>
        <v>#REF!</v>
      </c>
      <c r="E497" s="152" t="e">
        <f>VLOOKUP($A497,Atashe!$B$411:$M$474,7,FALSE)-SUM($D497:D497)</f>
        <v>#REF!</v>
      </c>
      <c r="F497" s="152" t="e">
        <f>VLOOKUP($A497,Atashe!$B$411:$M$474,7,FALSE)-SUM($D497:E497)</f>
        <v>#REF!</v>
      </c>
      <c r="G497" s="152" t="e">
        <f>VLOOKUP($A497,Atashe!$B$411:$M$474,7,FALSE)-SUM($D497:F497)</f>
        <v>#REF!</v>
      </c>
      <c r="H497" s="152" t="e">
        <f>VLOOKUP($A497,Atashe!$B$411:$M$474,7,FALSE)-SUM($D497:G497)</f>
        <v>#REF!</v>
      </c>
      <c r="I497" s="152" t="e">
        <f>VLOOKUP($A497,Atashe!$B$411:$M$474,7,FALSE)-SUM($D497:H497)</f>
        <v>#REF!</v>
      </c>
      <c r="J497" s="152" t="e">
        <f>VLOOKUP($A497,Atashe!$B$411:$M$474,7,FALSE)-SUM($D497:I497)</f>
        <v>#REF!</v>
      </c>
      <c r="K497" s="152" t="e">
        <f>VLOOKUP($A497,Atashe!$B$411:$M$474,7,FALSE)-SUM($D497:J497)</f>
        <v>#REF!</v>
      </c>
      <c r="L497" s="152" t="e">
        <f>VLOOKUP($A497,Atashe!$B$411:$M$474,7,FALSE)-SUM($D497:K497)</f>
        <v>#REF!</v>
      </c>
      <c r="M497" s="152" t="e">
        <f>VLOOKUP($A497,Atashe!$B$411:$M$474,7,FALSE)-SUM($D497:L497)</f>
        <v>#REF!</v>
      </c>
      <c r="N497" s="152" t="e">
        <f>VLOOKUP($A497,Atashe!$B$411:$M$474,7,FALSE)-SUM($D497:M497)</f>
        <v>#REF!</v>
      </c>
      <c r="O497" s="152" t="e">
        <f>VLOOKUP($A497,Atashe!$B$411:$M$474,7,FALSE)-SUM($D497:N497)</f>
        <v>#REF!</v>
      </c>
      <c r="P497" s="150" t="e">
        <f>SUM(D497:O497)</f>
        <v>#REF!</v>
      </c>
      <c r="Q497" s="150" t="e">
        <f t="shared" si="188"/>
        <v>#REF!</v>
      </c>
    </row>
    <row r="498" spans="1:17" ht="15.75" thickBot="1" x14ac:dyDescent="0.3">
      <c r="A498" s="163"/>
      <c r="B498" s="164" t="s">
        <v>31</v>
      </c>
      <c r="C498" s="165">
        <f t="shared" ref="C498:N498" si="193">C494+C439+C432</f>
        <v>0</v>
      </c>
      <c r="D498" s="165" t="e">
        <f t="shared" si="193"/>
        <v>#REF!</v>
      </c>
      <c r="E498" s="165" t="e">
        <f t="shared" si="193"/>
        <v>#REF!</v>
      </c>
      <c r="F498" s="165" t="e">
        <f t="shared" si="193"/>
        <v>#REF!</v>
      </c>
      <c r="G498" s="165" t="e">
        <f t="shared" si="193"/>
        <v>#REF!</v>
      </c>
      <c r="H498" s="165" t="e">
        <f t="shared" si="193"/>
        <v>#REF!</v>
      </c>
      <c r="I498" s="165" t="e">
        <f t="shared" si="193"/>
        <v>#REF!</v>
      </c>
      <c r="J498" s="165" t="e">
        <f t="shared" si="193"/>
        <v>#REF!</v>
      </c>
      <c r="K498" s="165" t="e">
        <f t="shared" si="193"/>
        <v>#REF!</v>
      </c>
      <c r="L498" s="165" t="e">
        <f t="shared" si="193"/>
        <v>#REF!</v>
      </c>
      <c r="M498" s="165" t="e">
        <f t="shared" si="193"/>
        <v>#REF!</v>
      </c>
      <c r="N498" s="165" t="e">
        <f t="shared" si="193"/>
        <v>#REF!</v>
      </c>
      <c r="O498" s="165" t="e">
        <f>O494+O439+O432</f>
        <v>#REF!</v>
      </c>
      <c r="P498" s="165" t="e">
        <f>P494+P439+P432</f>
        <v>#REF!</v>
      </c>
      <c r="Q498" s="165" t="e">
        <f t="shared" si="188"/>
        <v>#REF!</v>
      </c>
    </row>
    <row r="500" spans="1:17" ht="13.5" thickBot="1" x14ac:dyDescent="0.25"/>
    <row r="501" spans="1:17" ht="24" thickBot="1" x14ac:dyDescent="0.4">
      <c r="A501" s="281" t="s">
        <v>91</v>
      </c>
      <c r="B501" s="282"/>
      <c r="C501" s="282"/>
      <c r="D501" s="282"/>
      <c r="E501" s="282"/>
      <c r="F501" s="282"/>
      <c r="G501" s="282"/>
      <c r="H501" s="282"/>
      <c r="I501" s="282"/>
      <c r="J501" s="282"/>
      <c r="K501" s="282"/>
      <c r="L501" s="282"/>
      <c r="M501" s="282"/>
      <c r="N501" s="282"/>
      <c r="O501" s="282"/>
      <c r="P501" s="282"/>
      <c r="Q501" s="283"/>
    </row>
    <row r="502" spans="1:17" ht="47.25" x14ac:dyDescent="0.2">
      <c r="A502" s="153" t="s">
        <v>21</v>
      </c>
      <c r="B502" s="154" t="s">
        <v>22</v>
      </c>
      <c r="C502" s="155" t="s">
        <v>188</v>
      </c>
      <c r="D502" s="156" t="s">
        <v>42</v>
      </c>
      <c r="E502" s="156" t="s">
        <v>43</v>
      </c>
      <c r="F502" s="156" t="s">
        <v>44</v>
      </c>
      <c r="G502" s="156" t="s">
        <v>45</v>
      </c>
      <c r="H502" s="156" t="s">
        <v>46</v>
      </c>
      <c r="I502" s="156" t="s">
        <v>47</v>
      </c>
      <c r="J502" s="156" t="s">
        <v>48</v>
      </c>
      <c r="K502" s="156" t="s">
        <v>49</v>
      </c>
      <c r="L502" s="156" t="s">
        <v>50</v>
      </c>
      <c r="M502" s="156" t="s">
        <v>51</v>
      </c>
      <c r="N502" s="156" t="s">
        <v>52</v>
      </c>
      <c r="O502" s="156" t="s">
        <v>53</v>
      </c>
      <c r="P502" s="157" t="s">
        <v>54</v>
      </c>
      <c r="Q502" s="158" t="s">
        <v>81</v>
      </c>
    </row>
    <row r="503" spans="1:17" ht="15.75" x14ac:dyDescent="0.25">
      <c r="A503" s="159">
        <v>11</v>
      </c>
      <c r="B503" s="146" t="s">
        <v>23</v>
      </c>
      <c r="C503" s="147">
        <f t="shared" ref="C503:N503" si="194">SUM(C504:C509)</f>
        <v>0</v>
      </c>
      <c r="D503" s="147">
        <f t="shared" si="194"/>
        <v>0</v>
      </c>
      <c r="E503" s="147">
        <f t="shared" si="194"/>
        <v>0</v>
      </c>
      <c r="F503" s="147">
        <f t="shared" si="194"/>
        <v>0</v>
      </c>
      <c r="G503" s="147">
        <f t="shared" si="194"/>
        <v>0</v>
      </c>
      <c r="H503" s="147">
        <f t="shared" si="194"/>
        <v>0</v>
      </c>
      <c r="I503" s="147">
        <f t="shared" si="194"/>
        <v>0</v>
      </c>
      <c r="J503" s="147">
        <f t="shared" si="194"/>
        <v>0</v>
      </c>
      <c r="K503" s="147">
        <f t="shared" si="194"/>
        <v>0</v>
      </c>
      <c r="L503" s="147">
        <f t="shared" si="194"/>
        <v>0</v>
      </c>
      <c r="M503" s="147">
        <f t="shared" si="194"/>
        <v>0</v>
      </c>
      <c r="N503" s="147">
        <f t="shared" si="194"/>
        <v>0</v>
      </c>
      <c r="O503" s="147">
        <f>SUM(O504:O509)</f>
        <v>0</v>
      </c>
      <c r="P503" s="147">
        <f>SUM(P504:P509)</f>
        <v>0</v>
      </c>
      <c r="Q503" s="160" t="e">
        <f>P503/C503*100</f>
        <v>#DIV/0!</v>
      </c>
    </row>
    <row r="504" spans="1:17" ht="15" x14ac:dyDescent="0.2">
      <c r="A504" s="161">
        <v>12121</v>
      </c>
      <c r="B504" s="148" t="s">
        <v>24</v>
      </c>
      <c r="C504" s="50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50">
        <f>SUM(D504:O504)</f>
        <v>0</v>
      </c>
      <c r="Q504" s="162"/>
    </row>
    <row r="505" spans="1:17" ht="15" x14ac:dyDescent="0.2">
      <c r="A505" s="161">
        <v>11120</v>
      </c>
      <c r="B505" s="148" t="s">
        <v>25</v>
      </c>
      <c r="C505" s="50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50">
        <f>SUM(D505:O505)</f>
        <v>0</v>
      </c>
      <c r="Q505" s="162"/>
    </row>
    <row r="506" spans="1:17" ht="15" x14ac:dyDescent="0.2">
      <c r="A506" s="161">
        <v>11130</v>
      </c>
      <c r="B506" s="148" t="s">
        <v>26</v>
      </c>
      <c r="C506" s="50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50">
        <f>SUM(D506:O506)</f>
        <v>0</v>
      </c>
      <c r="Q506" s="162"/>
    </row>
    <row r="507" spans="1:17" ht="15" x14ac:dyDescent="0.2">
      <c r="A507" s="161">
        <v>11140</v>
      </c>
      <c r="B507" s="148" t="s">
        <v>27</v>
      </c>
      <c r="C507" s="50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50">
        <f>SUM(D507:O507)</f>
        <v>0</v>
      </c>
      <c r="Q507" s="162"/>
    </row>
    <row r="508" spans="1:17" ht="15" x14ac:dyDescent="0.2">
      <c r="A508" s="161">
        <v>11125</v>
      </c>
      <c r="B508" s="148" t="s">
        <v>63</v>
      </c>
      <c r="C508" s="50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50"/>
      <c r="Q508" s="162"/>
    </row>
    <row r="509" spans="1:17" ht="15" x14ac:dyDescent="0.2">
      <c r="A509" s="161">
        <v>11126</v>
      </c>
      <c r="B509" s="148" t="s">
        <v>41</v>
      </c>
      <c r="C509" s="50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50">
        <f>SUM(D509:O509)</f>
        <v>0</v>
      </c>
      <c r="Q509" s="162"/>
    </row>
    <row r="510" spans="1:17" ht="18.75" x14ac:dyDescent="0.3">
      <c r="A510" s="136" t="s">
        <v>5</v>
      </c>
      <c r="B510" s="39" t="s">
        <v>66</v>
      </c>
      <c r="C510" s="203">
        <f t="shared" ref="C510:N510" si="195">C511+C516+C520+C527+C533+C539+C542+C544+C546+C551+C556+C562+C560</f>
        <v>0</v>
      </c>
      <c r="D510" s="203" t="e">
        <f t="shared" si="195"/>
        <v>#REF!</v>
      </c>
      <c r="E510" s="203" t="e">
        <f t="shared" si="195"/>
        <v>#REF!</v>
      </c>
      <c r="F510" s="203" t="e">
        <f t="shared" si="195"/>
        <v>#REF!</v>
      </c>
      <c r="G510" s="203" t="e">
        <f t="shared" si="195"/>
        <v>#REF!</v>
      </c>
      <c r="H510" s="203" t="e">
        <f t="shared" si="195"/>
        <v>#REF!</v>
      </c>
      <c r="I510" s="203" t="e">
        <f t="shared" si="195"/>
        <v>#REF!</v>
      </c>
      <c r="J510" s="203" t="e">
        <f t="shared" si="195"/>
        <v>#REF!</v>
      </c>
      <c r="K510" s="203" t="e">
        <f t="shared" si="195"/>
        <v>#REF!</v>
      </c>
      <c r="L510" s="203" t="e">
        <f t="shared" si="195"/>
        <v>#REF!</v>
      </c>
      <c r="M510" s="203" t="e">
        <f t="shared" si="195"/>
        <v>#REF!</v>
      </c>
      <c r="N510" s="203" t="e">
        <f t="shared" si="195"/>
        <v>#REF!</v>
      </c>
      <c r="O510" s="203" t="e">
        <f>O511+O516+O520+O527+O533+O539+O542+O544+O546+O551+O556+O562+O560</f>
        <v>#REF!</v>
      </c>
      <c r="P510" s="203" t="e">
        <f>P511+P516+P520+P527+P533+P539+P542+P544+P546+P551+P556+P562+P560</f>
        <v>#REF!</v>
      </c>
      <c r="Q510" s="203" t="e">
        <f>IF(P510&gt;0,P510/C510*100," ")</f>
        <v>#REF!</v>
      </c>
    </row>
    <row r="511" spans="1:17" s="188" customFormat="1" ht="18.75" x14ac:dyDescent="0.3">
      <c r="A511" s="189">
        <v>1310</v>
      </c>
      <c r="B511" s="190" t="s">
        <v>117</v>
      </c>
      <c r="C511" s="191">
        <f t="shared" ref="C511:N511" si="196">SUM(C512:C515)</f>
        <v>0</v>
      </c>
      <c r="D511" s="191" t="e">
        <f t="shared" si="196"/>
        <v>#REF!</v>
      </c>
      <c r="E511" s="191" t="e">
        <f t="shared" si="196"/>
        <v>#REF!</v>
      </c>
      <c r="F511" s="191" t="e">
        <f t="shared" si="196"/>
        <v>#REF!</v>
      </c>
      <c r="G511" s="191" t="e">
        <f t="shared" si="196"/>
        <v>#REF!</v>
      </c>
      <c r="H511" s="191" t="e">
        <f t="shared" si="196"/>
        <v>#REF!</v>
      </c>
      <c r="I511" s="191" t="e">
        <f t="shared" si="196"/>
        <v>#REF!</v>
      </c>
      <c r="J511" s="191" t="e">
        <f t="shared" si="196"/>
        <v>#REF!</v>
      </c>
      <c r="K511" s="191" t="e">
        <f t="shared" si="196"/>
        <v>#REF!</v>
      </c>
      <c r="L511" s="191" t="e">
        <f t="shared" si="196"/>
        <v>#REF!</v>
      </c>
      <c r="M511" s="191" t="e">
        <f t="shared" si="196"/>
        <v>#REF!</v>
      </c>
      <c r="N511" s="191" t="e">
        <f t="shared" si="196"/>
        <v>#REF!</v>
      </c>
      <c r="O511" s="191" t="e">
        <f>SUM(O512:O515)</f>
        <v>#REF!</v>
      </c>
      <c r="P511" s="191" t="e">
        <f>SUM(P512:P515)</f>
        <v>#REF!</v>
      </c>
      <c r="Q511" s="191" t="e">
        <f t="shared" ref="Q511:Q552" si="197">IF(P511&gt;0,P511/C511*100," ")</f>
        <v>#REF!</v>
      </c>
    </row>
    <row r="512" spans="1:17" ht="18.75" x14ac:dyDescent="0.3">
      <c r="A512" s="21">
        <v>13130</v>
      </c>
      <c r="B512" s="194" t="s">
        <v>15</v>
      </c>
      <c r="C512" s="66">
        <f>SUMIF(Atashe!$B$481:$B$541,'Spenzimet mujore -Atashe'!A512,Atashe!$D$481:$D$541)</f>
        <v>0</v>
      </c>
      <c r="D512" s="152" t="e">
        <f>VLOOKUP($A512,Atashe!$B$478:$M$541,7,FALSE)</f>
        <v>#REF!</v>
      </c>
      <c r="E512" s="152" t="e">
        <f>VLOOKUP($A512,Atashe!$B$478:$M$541,7,FALSE)-SUM($D512:D512)</f>
        <v>#REF!</v>
      </c>
      <c r="F512" s="152" t="e">
        <f>VLOOKUP($A512,Atashe!$B$478:$M$541,7,FALSE)-SUM($D512:E512)</f>
        <v>#REF!</v>
      </c>
      <c r="G512" s="152" t="e">
        <f>VLOOKUP($A512,Atashe!$B$478:$M$541,7,FALSE)-SUM($D512:F512)</f>
        <v>#REF!</v>
      </c>
      <c r="H512" s="152" t="e">
        <f>VLOOKUP($A512,Atashe!$B$478:$M$541,7,FALSE)-SUM($D512:G512)</f>
        <v>#REF!</v>
      </c>
      <c r="I512" s="152" t="e">
        <f>VLOOKUP($A512,Atashe!$B$478:$M$541,7,FALSE)-SUM($D512:H512)</f>
        <v>#REF!</v>
      </c>
      <c r="J512" s="152" t="e">
        <f>VLOOKUP($A512,Atashe!$B$478:$M$541,7,FALSE)-SUM($D512:I512)</f>
        <v>#REF!</v>
      </c>
      <c r="K512" s="152" t="e">
        <f>VLOOKUP($A512,Atashe!$B$478:$M$541,7,FALSE)-SUM($D512:J512)</f>
        <v>#REF!</v>
      </c>
      <c r="L512" s="152" t="e">
        <f>VLOOKUP($A512,Atashe!$B$478:$M$541,7,FALSE)-SUM($D512:K512)</f>
        <v>#REF!</v>
      </c>
      <c r="M512" s="152" t="e">
        <f>VLOOKUP($A512,Atashe!$B$478:$M$541,7,FALSE)-SUM($D512:L512)</f>
        <v>#REF!</v>
      </c>
      <c r="N512" s="152" t="e">
        <f>VLOOKUP($A512,Atashe!$B$478:$M$541,7,FALSE)-SUM($D512:M512)</f>
        <v>#REF!</v>
      </c>
      <c r="O512" s="152" t="e">
        <f>VLOOKUP($A512,Atashe!$B$478:$M$541,7,FALSE)-SUM($D512:N512)</f>
        <v>#REF!</v>
      </c>
      <c r="P512" s="150" t="e">
        <f>SUM(D512:O512)</f>
        <v>#REF!</v>
      </c>
      <c r="Q512" s="150" t="e">
        <f t="shared" si="197"/>
        <v>#REF!</v>
      </c>
    </row>
    <row r="513" spans="1:17" s="211" customFormat="1" ht="18.75" x14ac:dyDescent="0.3">
      <c r="A513" s="15">
        <v>13140</v>
      </c>
      <c r="B513" s="35" t="s">
        <v>4</v>
      </c>
      <c r="C513" s="204">
        <f>SUMIF(Atashe!$B$481:$B$541,'Spenzimet mujore -Atashe'!A513,Atashe!$D$481:$D$541)</f>
        <v>0</v>
      </c>
      <c r="D513" s="152" t="e">
        <f>VLOOKUP($A513,Atashe!$B$478:$M$541,7,FALSE)</f>
        <v>#REF!</v>
      </c>
      <c r="E513" s="152" t="e">
        <f>VLOOKUP($A513,Atashe!$B$478:$M$541,7,FALSE)-SUM($D513:D513)</f>
        <v>#REF!</v>
      </c>
      <c r="F513" s="152" t="e">
        <f>VLOOKUP($A513,Atashe!$B$478:$M$541,7,FALSE)-SUM($D513:E513)</f>
        <v>#REF!</v>
      </c>
      <c r="G513" s="152" t="e">
        <f>VLOOKUP($A513,Atashe!$B$478:$M$541,7,FALSE)-SUM($D513:F513)</f>
        <v>#REF!</v>
      </c>
      <c r="H513" s="152" t="e">
        <f>VLOOKUP($A513,Atashe!$B$478:$M$541,7,FALSE)-SUM($D513:G513)</f>
        <v>#REF!</v>
      </c>
      <c r="I513" s="152" t="e">
        <f>VLOOKUP($A513,Atashe!$B$478:$M$541,7,FALSE)-SUM($D513:H513)</f>
        <v>#REF!</v>
      </c>
      <c r="J513" s="152" t="e">
        <f>VLOOKUP($A513,Atashe!$B$478:$M$541,7,FALSE)-SUM($D513:I513)</f>
        <v>#REF!</v>
      </c>
      <c r="K513" s="152" t="e">
        <f>VLOOKUP($A513,Atashe!$B$478:$M$541,7,FALSE)-SUM($D513:J513)</f>
        <v>#REF!</v>
      </c>
      <c r="L513" s="152" t="e">
        <f>VLOOKUP($A513,Atashe!$B$478:$M$541,7,FALSE)-SUM($D513:K513)</f>
        <v>#REF!</v>
      </c>
      <c r="M513" s="152" t="e">
        <f>VLOOKUP($A513,Atashe!$B$478:$M$541,7,FALSE)-SUM($D513:L513)</f>
        <v>#REF!</v>
      </c>
      <c r="N513" s="152" t="e">
        <f>VLOOKUP($A513,Atashe!$B$478:$M$541,7,FALSE)-SUM($D513:M513)</f>
        <v>#REF!</v>
      </c>
      <c r="O513" s="152" t="e">
        <f>VLOOKUP($A513,Atashe!$B$478:$M$541,7,FALSE)-SUM($D513:N513)</f>
        <v>#REF!</v>
      </c>
      <c r="P513" s="150" t="e">
        <f>SUM(D513:O513)</f>
        <v>#REF!</v>
      </c>
      <c r="Q513" s="150" t="e">
        <f>IF(P513&gt;0,P513/C513*100," ")</f>
        <v>#REF!</v>
      </c>
    </row>
    <row r="514" spans="1:17" s="206" customFormat="1" ht="18.75" x14ac:dyDescent="0.3">
      <c r="A514" s="15">
        <v>13142</v>
      </c>
      <c r="B514" s="35" t="s">
        <v>33</v>
      </c>
      <c r="C514" s="204">
        <f>SUMIF(Atashe!$B$481:$B$541,'Spenzimet mujore -Atashe'!A514,Atashe!$D$481:$D$541)</f>
        <v>0</v>
      </c>
      <c r="D514" s="152" t="e">
        <f>VLOOKUP($A514,Atashe!$B$478:$M$541,7,FALSE)</f>
        <v>#REF!</v>
      </c>
      <c r="E514" s="152" t="e">
        <f>VLOOKUP($A514,Atashe!$B$478:$M$541,7,FALSE)-SUM($D514:D514)</f>
        <v>#REF!</v>
      </c>
      <c r="F514" s="152" t="e">
        <f>VLOOKUP($A514,Atashe!$B$478:$M$541,7,FALSE)-SUM($D514:E514)</f>
        <v>#REF!</v>
      </c>
      <c r="G514" s="152" t="e">
        <f>VLOOKUP($A514,Atashe!$B$478:$M$541,7,FALSE)-SUM($D514:F514)</f>
        <v>#REF!</v>
      </c>
      <c r="H514" s="152" t="e">
        <f>VLOOKUP($A514,Atashe!$B$478:$M$541,7,FALSE)-SUM($D514:G514)</f>
        <v>#REF!</v>
      </c>
      <c r="I514" s="152" t="e">
        <f>VLOOKUP($A514,Atashe!$B$478:$M$541,7,FALSE)-SUM($D514:H514)</f>
        <v>#REF!</v>
      </c>
      <c r="J514" s="152" t="e">
        <f>VLOOKUP($A514,Atashe!$B$478:$M$541,7,FALSE)-SUM($D514:I514)</f>
        <v>#REF!</v>
      </c>
      <c r="K514" s="152" t="e">
        <f>VLOOKUP($A514,Atashe!$B$478:$M$541,7,FALSE)-SUM($D514:J514)</f>
        <v>#REF!</v>
      </c>
      <c r="L514" s="152" t="e">
        <f>VLOOKUP($A514,Atashe!$B$478:$M$541,7,FALSE)-SUM($D514:K514)</f>
        <v>#REF!</v>
      </c>
      <c r="M514" s="152" t="e">
        <f>VLOOKUP($A514,Atashe!$B$478:$M$541,7,FALSE)-SUM($D514:L514)</f>
        <v>#REF!</v>
      </c>
      <c r="N514" s="152" t="e">
        <f>VLOOKUP($A514,Atashe!$B$478:$M$541,7,FALSE)-SUM($D514:M514)</f>
        <v>#REF!</v>
      </c>
      <c r="O514" s="152" t="e">
        <f>VLOOKUP($A514,Atashe!$B$478:$M$541,7,FALSE)-SUM($D514:N514)</f>
        <v>#REF!</v>
      </c>
      <c r="P514" s="150" t="e">
        <f>SUM(D514:O514)</f>
        <v>#REF!</v>
      </c>
      <c r="Q514" s="150" t="e">
        <f t="shared" si="197"/>
        <v>#REF!</v>
      </c>
    </row>
    <row r="515" spans="1:17" s="199" customFormat="1" ht="18.75" x14ac:dyDescent="0.3">
      <c r="A515" s="15">
        <v>13143</v>
      </c>
      <c r="B515" s="35" t="s">
        <v>176</v>
      </c>
      <c r="C515" s="66">
        <f>SUMIF(Atashe!$B$481:$B$541,'Spenzimet mujore -Atashe'!A515,Atashe!$D$481:$D$541)</f>
        <v>0</v>
      </c>
      <c r="D515" s="152" t="e">
        <f>VLOOKUP($A515,Atashe!$B$478:$M$541,7,FALSE)</f>
        <v>#REF!</v>
      </c>
      <c r="E515" s="152" t="e">
        <f>VLOOKUP($A515,Atashe!$B$478:$M$541,7,FALSE)-SUM($D515:D515)</f>
        <v>#REF!</v>
      </c>
      <c r="F515" s="152" t="e">
        <f>VLOOKUP($A515,Atashe!$B$478:$M$541,7,FALSE)-SUM($D515:E515)</f>
        <v>#REF!</v>
      </c>
      <c r="G515" s="152" t="e">
        <f>VLOOKUP($A515,Atashe!$B$478:$M$541,7,FALSE)-SUM($D515:F515)</f>
        <v>#REF!</v>
      </c>
      <c r="H515" s="152" t="e">
        <f>VLOOKUP($A515,Atashe!$B$478:$M$541,7,FALSE)-SUM($D515:G515)</f>
        <v>#REF!</v>
      </c>
      <c r="I515" s="152" t="e">
        <f>VLOOKUP($A515,Atashe!$B$478:$M$541,7,FALSE)-SUM($D515:H515)</f>
        <v>#REF!</v>
      </c>
      <c r="J515" s="152" t="e">
        <f>VLOOKUP($A515,Atashe!$B$478:$M$541,7,FALSE)-SUM($D515:I515)</f>
        <v>#REF!</v>
      </c>
      <c r="K515" s="152" t="e">
        <f>VLOOKUP($A515,Atashe!$B$478:$M$541,7,FALSE)-SUM($D515:J515)</f>
        <v>#REF!</v>
      </c>
      <c r="L515" s="152" t="e">
        <f>VLOOKUP($A515,Atashe!$B$478:$M$541,7,FALSE)-SUM($D515:K515)</f>
        <v>#REF!</v>
      </c>
      <c r="M515" s="152" t="e">
        <f>VLOOKUP($A515,Atashe!$B$478:$M$541,7,FALSE)-SUM($D515:L515)</f>
        <v>#REF!</v>
      </c>
      <c r="N515" s="152" t="e">
        <f>VLOOKUP($A515,Atashe!$B$478:$M$541,7,FALSE)-SUM($D515:M515)</f>
        <v>#REF!</v>
      </c>
      <c r="O515" s="152" t="e">
        <f>VLOOKUP($A515,Atashe!$B$478:$M$541,7,FALSE)-SUM($D515:N515)</f>
        <v>#REF!</v>
      </c>
      <c r="P515" s="150" t="e">
        <f>SUM(D515:O515)</f>
        <v>#REF!</v>
      </c>
      <c r="Q515" s="150" t="e">
        <f t="shared" si="197"/>
        <v>#REF!</v>
      </c>
    </row>
    <row r="516" spans="1:17" s="188" customFormat="1" ht="18.75" x14ac:dyDescent="0.3">
      <c r="A516" s="189">
        <v>1330</v>
      </c>
      <c r="B516" s="190" t="s">
        <v>118</v>
      </c>
      <c r="C516" s="191">
        <f t="shared" ref="C516:P516" si="198">SUM(C517:C519)</f>
        <v>0</v>
      </c>
      <c r="D516" s="191" t="e">
        <f t="shared" si="198"/>
        <v>#REF!</v>
      </c>
      <c r="E516" s="191" t="e">
        <f t="shared" si="198"/>
        <v>#REF!</v>
      </c>
      <c r="F516" s="191" t="e">
        <f t="shared" si="198"/>
        <v>#REF!</v>
      </c>
      <c r="G516" s="191" t="e">
        <f t="shared" si="198"/>
        <v>#REF!</v>
      </c>
      <c r="H516" s="191" t="e">
        <f t="shared" si="198"/>
        <v>#REF!</v>
      </c>
      <c r="I516" s="191" t="e">
        <f t="shared" si="198"/>
        <v>#REF!</v>
      </c>
      <c r="J516" s="191" t="e">
        <f t="shared" si="198"/>
        <v>#REF!</v>
      </c>
      <c r="K516" s="191" t="e">
        <f t="shared" si="198"/>
        <v>#REF!</v>
      </c>
      <c r="L516" s="191" t="e">
        <f t="shared" si="198"/>
        <v>#REF!</v>
      </c>
      <c r="M516" s="191" t="e">
        <f t="shared" si="198"/>
        <v>#REF!</v>
      </c>
      <c r="N516" s="191" t="e">
        <f t="shared" si="198"/>
        <v>#REF!</v>
      </c>
      <c r="O516" s="191" t="e">
        <f t="shared" si="198"/>
        <v>#REF!</v>
      </c>
      <c r="P516" s="191" t="e">
        <f t="shared" si="198"/>
        <v>#REF!</v>
      </c>
      <c r="Q516" s="191" t="e">
        <f t="shared" si="197"/>
        <v>#REF!</v>
      </c>
    </row>
    <row r="517" spans="1:17" ht="18.75" x14ac:dyDescent="0.3">
      <c r="A517" s="138">
        <v>13310</v>
      </c>
      <c r="B517" s="23" t="s">
        <v>181</v>
      </c>
      <c r="C517" s="66">
        <f>SUMIF(Atashe!$B$481:$B$541,'Spenzimet mujore -Atashe'!A517,Atashe!$D$481:$D$541)</f>
        <v>0</v>
      </c>
      <c r="D517" s="152" t="e">
        <f>VLOOKUP($A517,Atashe!$B$478:$M$541,7,FALSE)</f>
        <v>#REF!</v>
      </c>
      <c r="E517" s="152" t="e">
        <f>VLOOKUP($A517,Atashe!$B$478:$M$541,7,FALSE)-SUM($D517:D517)</f>
        <v>#REF!</v>
      </c>
      <c r="F517" s="152" t="e">
        <f>VLOOKUP($A517,Atashe!$B$478:$M$541,7,FALSE)-SUM($D517:E517)</f>
        <v>#REF!</v>
      </c>
      <c r="G517" s="152" t="e">
        <f>VLOOKUP($A517,Atashe!$B$478:$M$541,7,FALSE)-SUM($D517:F517)</f>
        <v>#REF!</v>
      </c>
      <c r="H517" s="152" t="e">
        <f>VLOOKUP($A517,Atashe!$B$478:$M$541,7,FALSE)-SUM($D517:G517)</f>
        <v>#REF!</v>
      </c>
      <c r="I517" s="152" t="e">
        <f>VLOOKUP($A517,Atashe!$B$478:$M$541,7,FALSE)-SUM($D517:H517)</f>
        <v>#REF!</v>
      </c>
      <c r="J517" s="152" t="e">
        <f>VLOOKUP($A517,Atashe!$B$478:$M$541,7,FALSE)-SUM($D517:I517)</f>
        <v>#REF!</v>
      </c>
      <c r="K517" s="152" t="e">
        <f>VLOOKUP($A517,Atashe!$B$478:$M$541,7,FALSE)-SUM($D517:J517)</f>
        <v>#REF!</v>
      </c>
      <c r="L517" s="152" t="e">
        <f>VLOOKUP($A517,Atashe!$B$478:$M$541,7,FALSE)-SUM($D517:K517)</f>
        <v>#REF!</v>
      </c>
      <c r="M517" s="152" t="e">
        <f>VLOOKUP($A517,Atashe!$B$478:$M$541,7,FALSE)-SUM($D517:L517)</f>
        <v>#REF!</v>
      </c>
      <c r="N517" s="152" t="e">
        <f>VLOOKUP($A517,Atashe!$B$478:$M$541,7,FALSE)-SUM($D517:M517)</f>
        <v>#REF!</v>
      </c>
      <c r="O517" s="152" t="e">
        <f>VLOOKUP($A517,Atashe!$B$478:$M$541,7,FALSE)-SUM($D517:N517)</f>
        <v>#REF!</v>
      </c>
      <c r="P517" s="150" t="e">
        <f>SUM(D517:O517)</f>
        <v>#REF!</v>
      </c>
      <c r="Q517" s="150" t="e">
        <f t="shared" si="197"/>
        <v>#REF!</v>
      </c>
    </row>
    <row r="518" spans="1:17" s="207" customFormat="1" ht="18.75" x14ac:dyDescent="0.3">
      <c r="A518" s="138">
        <v>13320</v>
      </c>
      <c r="B518" s="23" t="s">
        <v>6</v>
      </c>
      <c r="C518" s="204">
        <f>SUMIF(Atashe!$B$481:$B$541,'Spenzimet mujore -Atashe'!A518,Atashe!$D$481:$D$541)</f>
        <v>0</v>
      </c>
      <c r="D518" s="152" t="e">
        <f>VLOOKUP($A518,Atashe!$B$478:$M$541,7,FALSE)</f>
        <v>#REF!</v>
      </c>
      <c r="E518" s="152" t="e">
        <f>VLOOKUP($A518,Atashe!$B$478:$M$541,7,FALSE)-SUM($D518:D518)</f>
        <v>#REF!</v>
      </c>
      <c r="F518" s="152" t="e">
        <f>VLOOKUP($A518,Atashe!$B$478:$M$541,7,FALSE)-SUM($D518:E518)</f>
        <v>#REF!</v>
      </c>
      <c r="G518" s="152" t="e">
        <f>VLOOKUP($A518,Atashe!$B$478:$M$541,7,FALSE)-SUM($D518:F518)</f>
        <v>#REF!</v>
      </c>
      <c r="H518" s="152" t="e">
        <f>VLOOKUP($A518,Atashe!$B$478:$M$541,7,FALSE)-SUM($D518:G518)</f>
        <v>#REF!</v>
      </c>
      <c r="I518" s="152" t="e">
        <f>VLOOKUP($A518,Atashe!$B$478:$M$541,7,FALSE)-SUM($D518:H518)</f>
        <v>#REF!</v>
      </c>
      <c r="J518" s="152" t="e">
        <f>VLOOKUP($A518,Atashe!$B$478:$M$541,7,FALSE)-SUM($D518:I518)</f>
        <v>#REF!</v>
      </c>
      <c r="K518" s="152" t="e">
        <f>VLOOKUP($A518,Atashe!$B$478:$M$541,7,FALSE)-SUM($D518:J518)</f>
        <v>#REF!</v>
      </c>
      <c r="L518" s="152" t="e">
        <f>VLOOKUP($A518,Atashe!$B$478:$M$541,7,FALSE)-SUM($D518:K518)</f>
        <v>#REF!</v>
      </c>
      <c r="M518" s="152" t="e">
        <f>VLOOKUP($A518,Atashe!$B$478:$M$541,7,FALSE)-SUM($D518:L518)</f>
        <v>#REF!</v>
      </c>
      <c r="N518" s="152" t="e">
        <f>VLOOKUP($A518,Atashe!$B$478:$M$541,7,FALSE)-SUM($D518:M518)</f>
        <v>#REF!</v>
      </c>
      <c r="O518" s="152" t="e">
        <f>VLOOKUP($A518,Atashe!$B$478:$M$541,7,FALSE)-SUM($D518:N518)</f>
        <v>#REF!</v>
      </c>
      <c r="P518" s="150" t="e">
        <f>SUM(D518:O518)</f>
        <v>#REF!</v>
      </c>
      <c r="Q518" s="150" t="e">
        <f>IF(P518&gt;0,P518/C518*100," ")</f>
        <v>#REF!</v>
      </c>
    </row>
    <row r="519" spans="1:17" s="206" customFormat="1" ht="18.75" x14ac:dyDescent="0.3">
      <c r="A519" s="138">
        <v>13330</v>
      </c>
      <c r="B519" s="23" t="s">
        <v>179</v>
      </c>
      <c r="C519" s="204">
        <f>SUMIF(Atashe!$B$481:$B$541,'Spenzimet mujore -Atashe'!A519,Atashe!$D$481:$D$541)</f>
        <v>0</v>
      </c>
      <c r="D519" s="152" t="e">
        <f>VLOOKUP($A519,Atashe!$B$478:$M$541,7,FALSE)</f>
        <v>#REF!</v>
      </c>
      <c r="E519" s="152" t="e">
        <f>VLOOKUP($A519,Atashe!$B$478:$M$541,7,FALSE)-SUM($D519:D519)</f>
        <v>#REF!</v>
      </c>
      <c r="F519" s="152" t="e">
        <f>VLOOKUP($A519,Atashe!$B$478:$M$541,7,FALSE)-SUM($D519:E519)</f>
        <v>#REF!</v>
      </c>
      <c r="G519" s="152" t="e">
        <f>VLOOKUP($A519,Atashe!$B$478:$M$541,7,FALSE)-SUM($D519:F519)</f>
        <v>#REF!</v>
      </c>
      <c r="H519" s="152" t="e">
        <f>VLOOKUP($A519,Atashe!$B$478:$M$541,7,FALSE)-SUM($D519:G519)</f>
        <v>#REF!</v>
      </c>
      <c r="I519" s="152" t="e">
        <f>VLOOKUP($A519,Atashe!$B$478:$M$541,7,FALSE)-SUM($D519:H519)</f>
        <v>#REF!</v>
      </c>
      <c r="J519" s="152" t="e">
        <f>VLOOKUP($A519,Atashe!$B$478:$M$541,7,FALSE)-SUM($D519:I519)</f>
        <v>#REF!</v>
      </c>
      <c r="K519" s="152" t="e">
        <f>VLOOKUP($A519,Atashe!$B$478:$M$541,7,FALSE)-SUM($D519:J519)</f>
        <v>#REF!</v>
      </c>
      <c r="L519" s="152" t="e">
        <f>VLOOKUP($A519,Atashe!$B$478:$M$541,7,FALSE)-SUM($D519:K519)</f>
        <v>#REF!</v>
      </c>
      <c r="M519" s="152" t="e">
        <f>VLOOKUP($A519,Atashe!$B$478:$M$541,7,FALSE)-SUM($D519:L519)</f>
        <v>#REF!</v>
      </c>
      <c r="N519" s="152" t="e">
        <f>VLOOKUP($A519,Atashe!$B$478:$M$541,7,FALSE)-SUM($D519:M519)</f>
        <v>#REF!</v>
      </c>
      <c r="O519" s="152" t="e">
        <f>VLOOKUP($A519,Atashe!$B$478:$M$541,7,FALSE)-SUM($D519:N519)</f>
        <v>#REF!</v>
      </c>
      <c r="P519" s="150" t="e">
        <f>SUM(D519:O519)</f>
        <v>#REF!</v>
      </c>
      <c r="Q519" s="150" t="e">
        <f t="shared" si="197"/>
        <v>#REF!</v>
      </c>
    </row>
    <row r="520" spans="1:17" s="188" customFormat="1" ht="18.75" x14ac:dyDescent="0.3">
      <c r="A520" s="189">
        <v>1340</v>
      </c>
      <c r="B520" s="190" t="s">
        <v>119</v>
      </c>
      <c r="C520" s="191">
        <f t="shared" ref="C520:N520" si="199">SUM(C521:C526)</f>
        <v>0</v>
      </c>
      <c r="D520" s="191" t="e">
        <f t="shared" si="199"/>
        <v>#REF!</v>
      </c>
      <c r="E520" s="191" t="e">
        <f t="shared" si="199"/>
        <v>#REF!</v>
      </c>
      <c r="F520" s="191" t="e">
        <f t="shared" si="199"/>
        <v>#REF!</v>
      </c>
      <c r="G520" s="191" t="e">
        <f t="shared" si="199"/>
        <v>#REF!</v>
      </c>
      <c r="H520" s="191" t="e">
        <f t="shared" si="199"/>
        <v>#REF!</v>
      </c>
      <c r="I520" s="191" t="e">
        <f t="shared" si="199"/>
        <v>#REF!</v>
      </c>
      <c r="J520" s="191" t="e">
        <f t="shared" si="199"/>
        <v>#REF!</v>
      </c>
      <c r="K520" s="191" t="e">
        <f t="shared" si="199"/>
        <v>#REF!</v>
      </c>
      <c r="L520" s="191" t="e">
        <f t="shared" si="199"/>
        <v>#REF!</v>
      </c>
      <c r="M520" s="191" t="e">
        <f t="shared" si="199"/>
        <v>#REF!</v>
      </c>
      <c r="N520" s="191" t="e">
        <f t="shared" si="199"/>
        <v>#REF!</v>
      </c>
      <c r="O520" s="191" t="e">
        <f>SUM(O521:O526)</f>
        <v>#REF!</v>
      </c>
      <c r="P520" s="191" t="e">
        <f>SUM(P521:P526)</f>
        <v>#REF!</v>
      </c>
      <c r="Q520" s="191" t="e">
        <f t="shared" si="197"/>
        <v>#REF!</v>
      </c>
    </row>
    <row r="521" spans="1:17" ht="18.75" x14ac:dyDescent="0.3">
      <c r="A521" s="15">
        <v>13410</v>
      </c>
      <c r="B521" s="23" t="s">
        <v>37</v>
      </c>
      <c r="C521" s="66">
        <f>SUMIF(Atashe!$B$481:$B$541,'Spenzimet mujore -Atashe'!A521,Atashe!$D$481:$D$541)</f>
        <v>0</v>
      </c>
      <c r="D521" s="152" t="e">
        <f>VLOOKUP($A521,Atashe!$B$478:$M$541,7,FALSE)</f>
        <v>#REF!</v>
      </c>
      <c r="E521" s="152" t="e">
        <f>VLOOKUP($A521,Atashe!$B$478:$M$541,7,FALSE)-SUM($D521:D521)</f>
        <v>#REF!</v>
      </c>
      <c r="F521" s="152" t="e">
        <f>VLOOKUP($A521,Atashe!$B$478:$M$541,7,FALSE)-SUM($D521:E521)</f>
        <v>#REF!</v>
      </c>
      <c r="G521" s="152" t="e">
        <f>VLOOKUP($A521,Atashe!$B$478:$M$541,7,FALSE)-SUM($D521:F521)</f>
        <v>#REF!</v>
      </c>
      <c r="H521" s="152" t="e">
        <f>VLOOKUP($A521,Atashe!$B$478:$M$541,7,FALSE)-SUM($D521:G521)</f>
        <v>#REF!</v>
      </c>
      <c r="I521" s="152" t="e">
        <f>VLOOKUP($A521,Atashe!$B$478:$M$541,7,FALSE)-SUM($D521:H521)</f>
        <v>#REF!</v>
      </c>
      <c r="J521" s="152" t="e">
        <f>VLOOKUP($A521,Atashe!$B$478:$M$541,7,FALSE)-SUM($D521:I521)</f>
        <v>#REF!</v>
      </c>
      <c r="K521" s="152" t="e">
        <f>VLOOKUP($A521,Atashe!$B$478:$M$541,7,FALSE)-SUM($D521:J521)</f>
        <v>#REF!</v>
      </c>
      <c r="L521" s="152" t="e">
        <f>VLOOKUP($A521,Atashe!$B$478:$M$541,7,FALSE)-SUM($D521:K521)</f>
        <v>#REF!</v>
      </c>
      <c r="M521" s="152" t="e">
        <f>VLOOKUP($A521,Atashe!$B$478:$M$541,7,FALSE)-SUM($D521:L521)</f>
        <v>#REF!</v>
      </c>
      <c r="N521" s="152" t="e">
        <f>VLOOKUP($A521,Atashe!$B$478:$M$541,7,FALSE)-SUM($D521:M521)</f>
        <v>#REF!</v>
      </c>
      <c r="O521" s="152" t="e">
        <f>VLOOKUP($A521,Atashe!$B$478:$M$541,7,FALSE)-SUM($D521:N521)</f>
        <v>#REF!</v>
      </c>
      <c r="P521" s="150" t="e">
        <f t="shared" ref="P521:P526" si="200">SUM(D521:O521)</f>
        <v>#REF!</v>
      </c>
      <c r="Q521" s="150" t="e">
        <f t="shared" si="197"/>
        <v>#REF!</v>
      </c>
    </row>
    <row r="522" spans="1:17" ht="18.75" x14ac:dyDescent="0.3">
      <c r="A522" s="15">
        <v>13430</v>
      </c>
      <c r="B522" s="23" t="s">
        <v>38</v>
      </c>
      <c r="C522" s="66">
        <f>SUMIF(Atashe!$B$481:$B$541,'Spenzimet mujore -Atashe'!A522,Atashe!$D$481:$D$541)</f>
        <v>0</v>
      </c>
      <c r="D522" s="152" t="e">
        <f>VLOOKUP($A522,Atashe!$B$478:$M$541,7,FALSE)</f>
        <v>#REF!</v>
      </c>
      <c r="E522" s="152" t="e">
        <f>VLOOKUP($A522,Atashe!$B$478:$M$541,7,FALSE)-SUM($D522:D522)</f>
        <v>#REF!</v>
      </c>
      <c r="F522" s="152" t="e">
        <f>VLOOKUP($A522,Atashe!$B$478:$M$541,7,FALSE)-SUM($D522:E522)</f>
        <v>#REF!</v>
      </c>
      <c r="G522" s="152" t="e">
        <f>VLOOKUP($A522,Atashe!$B$478:$M$541,7,FALSE)-SUM($D522:F522)</f>
        <v>#REF!</v>
      </c>
      <c r="H522" s="152" t="e">
        <f>VLOOKUP($A522,Atashe!$B$478:$M$541,7,FALSE)-SUM($D522:G522)</f>
        <v>#REF!</v>
      </c>
      <c r="I522" s="152" t="e">
        <f>VLOOKUP($A522,Atashe!$B$478:$M$541,7,FALSE)-SUM($D522:H522)</f>
        <v>#REF!</v>
      </c>
      <c r="J522" s="152" t="e">
        <f>VLOOKUP($A522,Atashe!$B$478:$M$541,7,FALSE)-SUM($D522:I522)</f>
        <v>#REF!</v>
      </c>
      <c r="K522" s="152" t="e">
        <f>VLOOKUP($A522,Atashe!$B$478:$M$541,7,FALSE)-SUM($D522:J522)</f>
        <v>#REF!</v>
      </c>
      <c r="L522" s="152" t="e">
        <f>VLOOKUP($A522,Atashe!$B$478:$M$541,7,FALSE)-SUM($D522:K522)</f>
        <v>#REF!</v>
      </c>
      <c r="M522" s="152" t="e">
        <f>VLOOKUP($A522,Atashe!$B$478:$M$541,7,FALSE)-SUM($D522:L522)</f>
        <v>#REF!</v>
      </c>
      <c r="N522" s="152" t="e">
        <f>VLOOKUP($A522,Atashe!$B$478:$M$541,7,FALSE)-SUM($D522:M522)</f>
        <v>#REF!</v>
      </c>
      <c r="O522" s="152" t="e">
        <f>VLOOKUP($A522,Atashe!$B$478:$M$541,7,FALSE)-SUM($D522:N522)</f>
        <v>#REF!</v>
      </c>
      <c r="P522" s="150" t="e">
        <f t="shared" si="200"/>
        <v>#REF!</v>
      </c>
      <c r="Q522" s="150" t="e">
        <f t="shared" si="197"/>
        <v>#REF!</v>
      </c>
    </row>
    <row r="523" spans="1:17" s="209" customFormat="1" ht="18.75" x14ac:dyDescent="0.3">
      <c r="A523" s="15">
        <v>13450</v>
      </c>
      <c r="B523" s="23" t="s">
        <v>183</v>
      </c>
      <c r="C523" s="204">
        <f>SUMIF(Atashe!$B$481:$B$541,'Spenzimet mujore -Atashe'!A523,Atashe!$D$481:$D$541)</f>
        <v>0</v>
      </c>
      <c r="D523" s="152" t="e">
        <f>VLOOKUP($A523,Atashe!$B$478:$M$541,7,FALSE)</f>
        <v>#REF!</v>
      </c>
      <c r="E523" s="152" t="e">
        <f>VLOOKUP($A523,Atashe!$B$478:$M$541,7,FALSE)-SUM($D523:D523)</f>
        <v>#REF!</v>
      </c>
      <c r="F523" s="152" t="e">
        <f>VLOOKUP($A523,Atashe!$B$478:$M$541,7,FALSE)-SUM($D523:E523)</f>
        <v>#REF!</v>
      </c>
      <c r="G523" s="152" t="e">
        <f>VLOOKUP($A523,Atashe!$B$478:$M$541,7,FALSE)-SUM($D523:F523)</f>
        <v>#REF!</v>
      </c>
      <c r="H523" s="152" t="e">
        <f>VLOOKUP($A523,Atashe!$B$478:$M$541,7,FALSE)-SUM($D523:G523)</f>
        <v>#REF!</v>
      </c>
      <c r="I523" s="152" t="e">
        <f>VLOOKUP($A523,Atashe!$B$478:$M$541,7,FALSE)-SUM($D523:H523)</f>
        <v>#REF!</v>
      </c>
      <c r="J523" s="152" t="e">
        <f>VLOOKUP($A523,Atashe!$B$478:$M$541,7,FALSE)-SUM($D523:I523)</f>
        <v>#REF!</v>
      </c>
      <c r="K523" s="152" t="e">
        <f>VLOOKUP($A523,Atashe!$B$478:$M$541,7,FALSE)-SUM($D523:J523)</f>
        <v>#REF!</v>
      </c>
      <c r="L523" s="152" t="e">
        <f>VLOOKUP($A523,Atashe!$B$478:$M$541,7,FALSE)-SUM($D523:K523)</f>
        <v>#REF!</v>
      </c>
      <c r="M523" s="152" t="e">
        <f>VLOOKUP($A523,Atashe!$B$478:$M$541,7,FALSE)-SUM($D523:L523)</f>
        <v>#REF!</v>
      </c>
      <c r="N523" s="152" t="e">
        <f>VLOOKUP($A523,Atashe!$B$478:$M$541,7,FALSE)-SUM($D523:M523)</f>
        <v>#REF!</v>
      </c>
      <c r="O523" s="152" t="e">
        <f>VLOOKUP($A523,Atashe!$B$478:$M$541,7,FALSE)-SUM($D523:N523)</f>
        <v>#REF!</v>
      </c>
      <c r="P523" s="150" t="e">
        <f t="shared" si="200"/>
        <v>#REF!</v>
      </c>
      <c r="Q523" s="150" t="e">
        <f>IF(P523&gt;0,P523/C523*100," ")</f>
        <v>#REF!</v>
      </c>
    </row>
    <row r="524" spans="1:17" s="206" customFormat="1" ht="18.75" x14ac:dyDescent="0.3">
      <c r="A524" s="15">
        <v>13460</v>
      </c>
      <c r="B524" s="23" t="s">
        <v>178</v>
      </c>
      <c r="C524" s="204">
        <f>SUMIF(Atashe!$B$481:$B$541,'Spenzimet mujore -Atashe'!A524,Atashe!$D$481:$D$541)</f>
        <v>0</v>
      </c>
      <c r="D524" s="152" t="e">
        <f>VLOOKUP($A524,Atashe!$B$478:$M$541,7,FALSE)</f>
        <v>#REF!</v>
      </c>
      <c r="E524" s="152" t="e">
        <f>VLOOKUP($A524,Atashe!$B$478:$M$541,7,FALSE)-SUM($D524:D524)</f>
        <v>#REF!</v>
      </c>
      <c r="F524" s="152" t="e">
        <f>VLOOKUP($A524,Atashe!$B$478:$M$541,7,FALSE)-SUM($D524:E524)</f>
        <v>#REF!</v>
      </c>
      <c r="G524" s="152" t="e">
        <f>VLOOKUP($A524,Atashe!$B$478:$M$541,7,FALSE)-SUM($D524:F524)</f>
        <v>#REF!</v>
      </c>
      <c r="H524" s="152" t="e">
        <f>VLOOKUP($A524,Atashe!$B$478:$M$541,7,FALSE)-SUM($D524:G524)</f>
        <v>#REF!</v>
      </c>
      <c r="I524" s="152" t="e">
        <f>VLOOKUP($A524,Atashe!$B$478:$M$541,7,FALSE)-SUM($D524:H524)</f>
        <v>#REF!</v>
      </c>
      <c r="J524" s="152" t="e">
        <f>VLOOKUP($A524,Atashe!$B$478:$M$541,7,FALSE)-SUM($D524:I524)</f>
        <v>#REF!</v>
      </c>
      <c r="K524" s="152" t="e">
        <f>VLOOKUP($A524,Atashe!$B$478:$M$541,7,FALSE)-SUM($D524:J524)</f>
        <v>#REF!</v>
      </c>
      <c r="L524" s="152" t="e">
        <f>VLOOKUP($A524,Atashe!$B$478:$M$541,7,FALSE)-SUM($D524:K524)</f>
        <v>#REF!</v>
      </c>
      <c r="M524" s="152" t="e">
        <f>VLOOKUP($A524,Atashe!$B$478:$M$541,7,FALSE)-SUM($D524:L524)</f>
        <v>#REF!</v>
      </c>
      <c r="N524" s="152" t="e">
        <f>VLOOKUP($A524,Atashe!$B$478:$M$541,7,FALSE)-SUM($D524:M524)</f>
        <v>#REF!</v>
      </c>
      <c r="O524" s="152" t="e">
        <f>VLOOKUP($A524,Atashe!$B$478:$M$541,7,FALSE)-SUM($D524:N524)</f>
        <v>#REF!</v>
      </c>
      <c r="P524" s="150" t="e">
        <f t="shared" si="200"/>
        <v>#REF!</v>
      </c>
      <c r="Q524" s="150" t="e">
        <f t="shared" si="197"/>
        <v>#REF!</v>
      </c>
    </row>
    <row r="525" spans="1:17" ht="18.75" x14ac:dyDescent="0.3">
      <c r="A525" s="15">
        <v>13470</v>
      </c>
      <c r="B525" s="23" t="s">
        <v>137</v>
      </c>
      <c r="C525" s="66">
        <f>SUMIF(Atashe!$B$481:$B$541,'Spenzimet mujore -Atashe'!A525,Atashe!$D$481:$D$541)</f>
        <v>0</v>
      </c>
      <c r="D525" s="152" t="e">
        <f>VLOOKUP($A525,Atashe!$B$478:$M$541,7,FALSE)</f>
        <v>#REF!</v>
      </c>
      <c r="E525" s="152" t="e">
        <f>VLOOKUP($A525,Atashe!$B$478:$M$541,7,FALSE)-SUM($D525:D525)</f>
        <v>#REF!</v>
      </c>
      <c r="F525" s="152" t="e">
        <f>VLOOKUP($A525,Atashe!$B$478:$M$541,7,FALSE)-SUM($D525:E525)</f>
        <v>#REF!</v>
      </c>
      <c r="G525" s="152" t="e">
        <f>VLOOKUP($A525,Atashe!$B$478:$M$541,7,FALSE)-SUM($D525:F525)</f>
        <v>#REF!</v>
      </c>
      <c r="H525" s="152" t="e">
        <f>VLOOKUP($A525,Atashe!$B$478:$M$541,7,FALSE)-SUM($D525:G525)</f>
        <v>#REF!</v>
      </c>
      <c r="I525" s="152" t="e">
        <f>VLOOKUP($A525,Atashe!$B$478:$M$541,7,FALSE)-SUM($D525:H525)</f>
        <v>#REF!</v>
      </c>
      <c r="J525" s="152" t="e">
        <f>VLOOKUP($A525,Atashe!$B$478:$M$541,7,FALSE)-SUM($D525:I525)</f>
        <v>#REF!</v>
      </c>
      <c r="K525" s="152" t="e">
        <f>VLOOKUP($A525,Atashe!$B$478:$M$541,7,FALSE)-SUM($D525:J525)</f>
        <v>#REF!</v>
      </c>
      <c r="L525" s="152" t="e">
        <f>VLOOKUP($A525,Atashe!$B$478:$M$541,7,FALSE)-SUM($D525:K525)</f>
        <v>#REF!</v>
      </c>
      <c r="M525" s="152" t="e">
        <f>VLOOKUP($A525,Atashe!$B$478:$M$541,7,FALSE)-SUM($D525:L525)</f>
        <v>#REF!</v>
      </c>
      <c r="N525" s="152" t="e">
        <f>VLOOKUP($A525,Atashe!$B$478:$M$541,7,FALSE)-SUM($D525:M525)</f>
        <v>#REF!</v>
      </c>
      <c r="O525" s="152" t="e">
        <f>VLOOKUP($A525,Atashe!$B$478:$M$541,7,FALSE)-SUM($D525:N525)</f>
        <v>#REF!</v>
      </c>
      <c r="P525" s="150" t="e">
        <f t="shared" si="200"/>
        <v>#REF!</v>
      </c>
      <c r="Q525" s="150" t="e">
        <f t="shared" si="197"/>
        <v>#REF!</v>
      </c>
    </row>
    <row r="526" spans="1:17" ht="18.75" x14ac:dyDescent="0.3">
      <c r="A526" s="15">
        <v>13480</v>
      </c>
      <c r="B526" s="23" t="s">
        <v>39</v>
      </c>
      <c r="C526" s="66">
        <f>SUMIF(Atashe!$B$481:$B$541,'Spenzimet mujore -Atashe'!A526,Atashe!$D$481:$D$541)</f>
        <v>0</v>
      </c>
      <c r="D526" s="152" t="e">
        <f>VLOOKUP($A526,Atashe!$B$478:$M$541,7,FALSE)</f>
        <v>#REF!</v>
      </c>
      <c r="E526" s="152" t="e">
        <f>VLOOKUP($A526,Atashe!$B$478:$M$541,7,FALSE)-SUM($D526:D526)</f>
        <v>#REF!</v>
      </c>
      <c r="F526" s="152" t="e">
        <f>VLOOKUP($A526,Atashe!$B$478:$M$541,7,FALSE)-SUM($D526:E526)</f>
        <v>#REF!</v>
      </c>
      <c r="G526" s="152" t="e">
        <f>VLOOKUP($A526,Atashe!$B$478:$M$541,7,FALSE)-SUM($D526:F526)</f>
        <v>#REF!</v>
      </c>
      <c r="H526" s="152" t="e">
        <f>VLOOKUP($A526,Atashe!$B$478:$M$541,7,FALSE)-SUM($D526:G526)</f>
        <v>#REF!</v>
      </c>
      <c r="I526" s="152" t="e">
        <f>VLOOKUP($A526,Atashe!$B$478:$M$541,7,FALSE)-SUM($D526:H526)</f>
        <v>#REF!</v>
      </c>
      <c r="J526" s="152" t="e">
        <f>VLOOKUP($A526,Atashe!$B$478:$M$541,7,FALSE)-SUM($D526:I526)</f>
        <v>#REF!</v>
      </c>
      <c r="K526" s="152" t="e">
        <f>VLOOKUP($A526,Atashe!$B$478:$M$541,7,FALSE)-SUM($D526:J526)</f>
        <v>#REF!</v>
      </c>
      <c r="L526" s="152" t="e">
        <f>VLOOKUP($A526,Atashe!$B$478:$M$541,7,FALSE)-SUM($D526:K526)</f>
        <v>#REF!</v>
      </c>
      <c r="M526" s="152" t="e">
        <f>VLOOKUP($A526,Atashe!$B$478:$M$541,7,FALSE)-SUM($D526:L526)</f>
        <v>#REF!</v>
      </c>
      <c r="N526" s="152" t="e">
        <f>VLOOKUP($A526,Atashe!$B$478:$M$541,7,FALSE)-SUM($D526:M526)</f>
        <v>#REF!</v>
      </c>
      <c r="O526" s="152" t="e">
        <f>VLOOKUP($A526,Atashe!$B$478:$M$541,7,FALSE)-SUM($D526:N526)</f>
        <v>#REF!</v>
      </c>
      <c r="P526" s="150" t="e">
        <f t="shared" si="200"/>
        <v>#REF!</v>
      </c>
      <c r="Q526" s="150" t="e">
        <f t="shared" si="197"/>
        <v>#REF!</v>
      </c>
    </row>
    <row r="527" spans="1:17" s="188" customFormat="1" ht="18.75" x14ac:dyDescent="0.3">
      <c r="A527" s="189">
        <v>1350</v>
      </c>
      <c r="B527" s="190" t="s">
        <v>120</v>
      </c>
      <c r="C527" s="191">
        <f t="shared" ref="C527:P527" si="201">SUM(C528:C532)</f>
        <v>0</v>
      </c>
      <c r="D527" s="191" t="e">
        <f t="shared" si="201"/>
        <v>#REF!</v>
      </c>
      <c r="E527" s="191" t="e">
        <f t="shared" si="201"/>
        <v>#REF!</v>
      </c>
      <c r="F527" s="191" t="e">
        <f t="shared" si="201"/>
        <v>#REF!</v>
      </c>
      <c r="G527" s="191" t="e">
        <f t="shared" si="201"/>
        <v>#REF!</v>
      </c>
      <c r="H527" s="191" t="e">
        <f t="shared" si="201"/>
        <v>#REF!</v>
      </c>
      <c r="I527" s="191" t="e">
        <f t="shared" si="201"/>
        <v>#REF!</v>
      </c>
      <c r="J527" s="191" t="e">
        <f t="shared" si="201"/>
        <v>#REF!</v>
      </c>
      <c r="K527" s="191" t="e">
        <f t="shared" si="201"/>
        <v>#REF!</v>
      </c>
      <c r="L527" s="191" t="e">
        <f t="shared" si="201"/>
        <v>#REF!</v>
      </c>
      <c r="M527" s="191" t="e">
        <f t="shared" si="201"/>
        <v>#REF!</v>
      </c>
      <c r="N527" s="191" t="e">
        <f t="shared" si="201"/>
        <v>#REF!</v>
      </c>
      <c r="O527" s="191" t="e">
        <f t="shared" si="201"/>
        <v>#REF!</v>
      </c>
      <c r="P527" s="191" t="e">
        <f t="shared" si="201"/>
        <v>#REF!</v>
      </c>
      <c r="Q527" s="191" t="e">
        <f t="shared" si="197"/>
        <v>#REF!</v>
      </c>
    </row>
    <row r="528" spans="1:17" ht="18.75" x14ac:dyDescent="0.3">
      <c r="A528" s="15">
        <v>13501</v>
      </c>
      <c r="B528" s="24" t="s">
        <v>180</v>
      </c>
      <c r="C528" s="204">
        <f>SUMIF(Atashe!$B$481:$B$541,'Spenzimet mujore -Atashe'!A528,Atashe!$D$481:$D$541)</f>
        <v>0</v>
      </c>
      <c r="D528" s="152" t="e">
        <f>VLOOKUP($A528,Atashe!$B$478:$M$541,7,FALSE)</f>
        <v>#REF!</v>
      </c>
      <c r="E528" s="152" t="e">
        <f>VLOOKUP($A528,Atashe!$B$478:$M$541,7,FALSE)-SUM($D528:D528)</f>
        <v>#REF!</v>
      </c>
      <c r="F528" s="152" t="e">
        <f>VLOOKUP($A528,Atashe!$B$478:$M$541,7,FALSE)-SUM($D528:E528)</f>
        <v>#REF!</v>
      </c>
      <c r="G528" s="152" t="e">
        <f>VLOOKUP($A528,Atashe!$B$478:$M$541,7,FALSE)-SUM($D528:F528)</f>
        <v>#REF!</v>
      </c>
      <c r="H528" s="152" t="e">
        <f>VLOOKUP($A528,Atashe!$B$478:$M$541,7,FALSE)-SUM($D528:G528)</f>
        <v>#REF!</v>
      </c>
      <c r="I528" s="152" t="e">
        <f>VLOOKUP($A528,Atashe!$B$478:$M$541,7,FALSE)-SUM($D528:H528)</f>
        <v>#REF!</v>
      </c>
      <c r="J528" s="152" t="e">
        <f>VLOOKUP($A528,Atashe!$B$478:$M$541,7,FALSE)-SUM($D528:I528)</f>
        <v>#REF!</v>
      </c>
      <c r="K528" s="152" t="e">
        <f>VLOOKUP($A528,Atashe!$B$478:$M$541,7,FALSE)-SUM($D528:J528)</f>
        <v>#REF!</v>
      </c>
      <c r="L528" s="152" t="e">
        <f>VLOOKUP($A528,Atashe!$B$478:$M$541,7,FALSE)-SUM($D528:K528)</f>
        <v>#REF!</v>
      </c>
      <c r="M528" s="152" t="e">
        <f>VLOOKUP($A528,Atashe!$B$478:$M$541,7,FALSE)-SUM($D528:L528)</f>
        <v>#REF!</v>
      </c>
      <c r="N528" s="152" t="e">
        <f>VLOOKUP($A528,Atashe!$B$478:$M$541,7,FALSE)-SUM($D528:M528)</f>
        <v>#REF!</v>
      </c>
      <c r="O528" s="152" t="e">
        <f>VLOOKUP($A528,Atashe!$B$478:$M$541,7,FALSE)-SUM($D528:N528)</f>
        <v>#REF!</v>
      </c>
      <c r="P528" s="150" t="e">
        <f>SUM(D528:O528)</f>
        <v>#REF!</v>
      </c>
      <c r="Q528" s="150" t="e">
        <f t="shared" si="197"/>
        <v>#REF!</v>
      </c>
    </row>
    <row r="529" spans="1:17" s="206" customFormat="1" ht="18.75" x14ac:dyDescent="0.3">
      <c r="A529" s="15">
        <v>13503</v>
      </c>
      <c r="B529" s="24" t="s">
        <v>2</v>
      </c>
      <c r="C529" s="204">
        <f>SUMIF(Atashe!$B$481:$B$541,'Spenzimet mujore -Atashe'!A529,Atashe!$D$481:$D$541)</f>
        <v>0</v>
      </c>
      <c r="D529" s="152" t="e">
        <f>VLOOKUP($A529,Atashe!$B$478:$M$541,7,FALSE)</f>
        <v>#REF!</v>
      </c>
      <c r="E529" s="152" t="e">
        <f>VLOOKUP($A529,Atashe!$B$478:$M$541,7,FALSE)-SUM($D529:D529)</f>
        <v>#REF!</v>
      </c>
      <c r="F529" s="152" t="e">
        <f>VLOOKUP($A529,Atashe!$B$478:$M$541,7,FALSE)-SUM($D529:E529)</f>
        <v>#REF!</v>
      </c>
      <c r="G529" s="152" t="e">
        <f>VLOOKUP($A529,Atashe!$B$478:$M$541,7,FALSE)-SUM($D529:F529)</f>
        <v>#REF!</v>
      </c>
      <c r="H529" s="152" t="e">
        <f>VLOOKUP($A529,Atashe!$B$478:$M$541,7,FALSE)-SUM($D529:G529)</f>
        <v>#REF!</v>
      </c>
      <c r="I529" s="152" t="e">
        <f>VLOOKUP($A529,Atashe!$B$478:$M$541,7,FALSE)-SUM($D529:H529)</f>
        <v>#REF!</v>
      </c>
      <c r="J529" s="152" t="e">
        <f>VLOOKUP($A529,Atashe!$B$478:$M$541,7,FALSE)-SUM($D529:I529)</f>
        <v>#REF!</v>
      </c>
      <c r="K529" s="152" t="e">
        <f>VLOOKUP($A529,Atashe!$B$478:$M$541,7,FALSE)-SUM($D529:J529)</f>
        <v>#REF!</v>
      </c>
      <c r="L529" s="152" t="e">
        <f>VLOOKUP($A529,Atashe!$B$478:$M$541,7,FALSE)-SUM($D529:K529)</f>
        <v>#REF!</v>
      </c>
      <c r="M529" s="152" t="e">
        <f>VLOOKUP($A529,Atashe!$B$478:$M$541,7,FALSE)-SUM($D529:L529)</f>
        <v>#REF!</v>
      </c>
      <c r="N529" s="152" t="e">
        <f>VLOOKUP($A529,Atashe!$B$478:$M$541,7,FALSE)-SUM($D529:M529)</f>
        <v>#REF!</v>
      </c>
      <c r="O529" s="152" t="e">
        <f>VLOOKUP($A529,Atashe!$B$478:$M$541,7,FALSE)-SUM($D529:N529)</f>
        <v>#REF!</v>
      </c>
      <c r="P529" s="150" t="e">
        <f>SUM(D529:O529)</f>
        <v>#REF!</v>
      </c>
      <c r="Q529" s="150" t="e">
        <f t="shared" si="197"/>
        <v>#REF!</v>
      </c>
    </row>
    <row r="530" spans="1:17" s="206" customFormat="1" ht="18.75" x14ac:dyDescent="0.3">
      <c r="A530" s="15">
        <v>13504</v>
      </c>
      <c r="B530" s="24" t="s">
        <v>175</v>
      </c>
      <c r="C530" s="204">
        <f>SUMIF(Atashe!$B$481:$B$541,'Spenzimet mujore -Atashe'!A530,Atashe!$D$481:$D$541)</f>
        <v>0</v>
      </c>
      <c r="D530" s="152" t="e">
        <f>VLOOKUP($A530,Atashe!$B$478:$M$541,7,FALSE)</f>
        <v>#REF!</v>
      </c>
      <c r="E530" s="152" t="e">
        <f>VLOOKUP($A530,Atashe!$B$478:$M$541,7,FALSE)-SUM($D530:D530)</f>
        <v>#REF!</v>
      </c>
      <c r="F530" s="152" t="e">
        <f>VLOOKUP($A530,Atashe!$B$478:$M$541,7,FALSE)-SUM($D530:E530)</f>
        <v>#REF!</v>
      </c>
      <c r="G530" s="152" t="e">
        <f>VLOOKUP($A530,Atashe!$B$478:$M$541,7,FALSE)-SUM($D530:F530)</f>
        <v>#REF!</v>
      </c>
      <c r="H530" s="152" t="e">
        <f>VLOOKUP($A530,Atashe!$B$478:$M$541,7,FALSE)-SUM($D530:G530)</f>
        <v>#REF!</v>
      </c>
      <c r="I530" s="152" t="e">
        <f>VLOOKUP($A530,Atashe!$B$478:$M$541,7,FALSE)-SUM($D530:H530)</f>
        <v>#REF!</v>
      </c>
      <c r="J530" s="152" t="e">
        <f>VLOOKUP($A530,Atashe!$B$478:$M$541,7,FALSE)-SUM($D530:I530)</f>
        <v>#REF!</v>
      </c>
      <c r="K530" s="152" t="e">
        <f>VLOOKUP($A530,Atashe!$B$478:$M$541,7,FALSE)-SUM($D530:J530)</f>
        <v>#REF!</v>
      </c>
      <c r="L530" s="152" t="e">
        <f>VLOOKUP($A530,Atashe!$B$478:$M$541,7,FALSE)-SUM($D530:K530)</f>
        <v>#REF!</v>
      </c>
      <c r="M530" s="152" t="e">
        <f>VLOOKUP($A530,Atashe!$B$478:$M$541,7,FALSE)-SUM($D530:L530)</f>
        <v>#REF!</v>
      </c>
      <c r="N530" s="152" t="e">
        <f>VLOOKUP($A530,Atashe!$B$478:$M$541,7,FALSE)-SUM($D530:M530)</f>
        <v>#REF!</v>
      </c>
      <c r="O530" s="152" t="e">
        <f>VLOOKUP($A530,Atashe!$B$478:$M$541,7,FALSE)-SUM($D530:N530)</f>
        <v>#REF!</v>
      </c>
      <c r="P530" s="150" t="e">
        <f>SUM(D530:O530)</f>
        <v>#REF!</v>
      </c>
      <c r="Q530" s="150" t="e">
        <f t="shared" si="197"/>
        <v>#REF!</v>
      </c>
    </row>
    <row r="531" spans="1:17" s="209" customFormat="1" ht="18.75" x14ac:dyDescent="0.3">
      <c r="A531" s="15">
        <v>13505</v>
      </c>
      <c r="B531" s="24" t="s">
        <v>184</v>
      </c>
      <c r="C531" s="204">
        <f>SUMIF(Atashe!$B$481:$B$541,'Spenzimet mujore -Atashe'!A531,Atashe!$D$481:$D$541)</f>
        <v>0</v>
      </c>
      <c r="D531" s="152" t="e">
        <f>VLOOKUP($A531,Atashe!$B$478:$M$541,7,FALSE)</f>
        <v>#REF!</v>
      </c>
      <c r="E531" s="152" t="e">
        <f>VLOOKUP($A531,Atashe!$B$478:$M$541,7,FALSE)-SUM($D531:D531)</f>
        <v>#REF!</v>
      </c>
      <c r="F531" s="152" t="e">
        <f>VLOOKUP($A531,Atashe!$B$478:$M$541,7,FALSE)-SUM($D531:E531)</f>
        <v>#REF!</v>
      </c>
      <c r="G531" s="152" t="e">
        <f>VLOOKUP($A531,Atashe!$B$478:$M$541,7,FALSE)-SUM($D531:F531)</f>
        <v>#REF!</v>
      </c>
      <c r="H531" s="152" t="e">
        <f>VLOOKUP($A531,Atashe!$B$478:$M$541,7,FALSE)-SUM($D531:G531)</f>
        <v>#REF!</v>
      </c>
      <c r="I531" s="152" t="e">
        <f>VLOOKUP($A531,Atashe!$B$478:$M$541,7,FALSE)-SUM($D531:H531)</f>
        <v>#REF!</v>
      </c>
      <c r="J531" s="152" t="e">
        <f>VLOOKUP($A531,Atashe!$B$478:$M$541,7,FALSE)-SUM($D531:I531)</f>
        <v>#REF!</v>
      </c>
      <c r="K531" s="152" t="e">
        <f>VLOOKUP($A531,Atashe!$B$478:$M$541,7,FALSE)-SUM($D531:J531)</f>
        <v>#REF!</v>
      </c>
      <c r="L531" s="152" t="e">
        <f>VLOOKUP($A531,Atashe!$B$478:$M$541,7,FALSE)-SUM($D531:K531)</f>
        <v>#REF!</v>
      </c>
      <c r="M531" s="152" t="e">
        <f>VLOOKUP($A531,Atashe!$B$478:$M$541,7,FALSE)-SUM($D531:L531)</f>
        <v>#REF!</v>
      </c>
      <c r="N531" s="152" t="e">
        <f>VLOOKUP($A531,Atashe!$B$478:$M$541,7,FALSE)-SUM($D531:M531)</f>
        <v>#REF!</v>
      </c>
      <c r="O531" s="152" t="e">
        <f>VLOOKUP($A531,Atashe!$B$478:$M$541,7,FALSE)-SUM($D531:N531)</f>
        <v>#REF!</v>
      </c>
      <c r="P531" s="150" t="e">
        <f>SUM(D531:O531)</f>
        <v>#REF!</v>
      </c>
      <c r="Q531" s="150" t="e">
        <f>IF(P531&gt;0,P531/C531*100," ")</f>
        <v>#REF!</v>
      </c>
    </row>
    <row r="532" spans="1:17" s="206" customFormat="1" ht="18.75" x14ac:dyDescent="0.3">
      <c r="A532" s="15">
        <v>13509</v>
      </c>
      <c r="B532" s="24" t="s">
        <v>138</v>
      </c>
      <c r="C532" s="204">
        <f>SUMIF(Atashe!$B$481:$B$541,'Spenzimet mujore -Atashe'!A532,Atashe!$D$481:$D$541)</f>
        <v>0</v>
      </c>
      <c r="D532" s="152" t="e">
        <f>VLOOKUP($A532,Atashe!$B$478:$M$541,7,FALSE)</f>
        <v>#REF!</v>
      </c>
      <c r="E532" s="152" t="e">
        <f>VLOOKUP($A532,Atashe!$B$478:$M$541,7,FALSE)-SUM($D532:D532)</f>
        <v>#REF!</v>
      </c>
      <c r="F532" s="152" t="e">
        <f>VLOOKUP($A532,Atashe!$B$478:$M$541,7,FALSE)-SUM($D532:E532)</f>
        <v>#REF!</v>
      </c>
      <c r="G532" s="152" t="e">
        <f>VLOOKUP($A532,Atashe!$B$478:$M$541,7,FALSE)-SUM($D532:F532)</f>
        <v>#REF!</v>
      </c>
      <c r="H532" s="152" t="e">
        <f>VLOOKUP($A532,Atashe!$B$478:$M$541,7,FALSE)-SUM($D532:G532)</f>
        <v>#REF!</v>
      </c>
      <c r="I532" s="152" t="e">
        <f>VLOOKUP($A532,Atashe!$B$478:$M$541,7,FALSE)-SUM($D532:H532)</f>
        <v>#REF!</v>
      </c>
      <c r="J532" s="152" t="e">
        <f>VLOOKUP($A532,Atashe!$B$478:$M$541,7,FALSE)-SUM($D532:I532)</f>
        <v>#REF!</v>
      </c>
      <c r="K532" s="152" t="e">
        <f>VLOOKUP($A532,Atashe!$B$478:$M$541,7,FALSE)-SUM($D532:J532)</f>
        <v>#REF!</v>
      </c>
      <c r="L532" s="152" t="e">
        <f>VLOOKUP($A532,Atashe!$B$478:$M$541,7,FALSE)-SUM($D532:K532)</f>
        <v>#REF!</v>
      </c>
      <c r="M532" s="152" t="e">
        <f>VLOOKUP($A532,Atashe!$B$478:$M$541,7,FALSE)-SUM($D532:L532)</f>
        <v>#REF!</v>
      </c>
      <c r="N532" s="152" t="e">
        <f>VLOOKUP($A532,Atashe!$B$478:$M$541,7,FALSE)-SUM($D532:M532)</f>
        <v>#REF!</v>
      </c>
      <c r="O532" s="152" t="e">
        <f>VLOOKUP($A532,Atashe!$B$478:$M$541,7,FALSE)-SUM($D532:N532)</f>
        <v>#REF!</v>
      </c>
      <c r="P532" s="150" t="e">
        <f>SUM(D532:O532)</f>
        <v>#REF!</v>
      </c>
      <c r="Q532" s="150" t="e">
        <f t="shared" si="197"/>
        <v>#REF!</v>
      </c>
    </row>
    <row r="533" spans="1:17" s="188" customFormat="1" ht="18.75" x14ac:dyDescent="0.3">
      <c r="A533" s="189">
        <v>1360</v>
      </c>
      <c r="B533" s="190" t="s">
        <v>121</v>
      </c>
      <c r="C533" s="191">
        <f t="shared" ref="C533:N533" si="202">SUM(C534:C538)</f>
        <v>0</v>
      </c>
      <c r="D533" s="191" t="e">
        <f t="shared" si="202"/>
        <v>#REF!</v>
      </c>
      <c r="E533" s="191" t="e">
        <f t="shared" si="202"/>
        <v>#REF!</v>
      </c>
      <c r="F533" s="191" t="e">
        <f t="shared" si="202"/>
        <v>#REF!</v>
      </c>
      <c r="G533" s="191" t="e">
        <f t="shared" si="202"/>
        <v>#REF!</v>
      </c>
      <c r="H533" s="191" t="e">
        <f t="shared" si="202"/>
        <v>#REF!</v>
      </c>
      <c r="I533" s="191" t="e">
        <f t="shared" si="202"/>
        <v>#REF!</v>
      </c>
      <c r="J533" s="191" t="e">
        <f t="shared" si="202"/>
        <v>#REF!</v>
      </c>
      <c r="K533" s="191" t="e">
        <f t="shared" si="202"/>
        <v>#REF!</v>
      </c>
      <c r="L533" s="191" t="e">
        <f t="shared" si="202"/>
        <v>#REF!</v>
      </c>
      <c r="M533" s="191" t="e">
        <f t="shared" si="202"/>
        <v>#REF!</v>
      </c>
      <c r="N533" s="191" t="e">
        <f t="shared" si="202"/>
        <v>#REF!</v>
      </c>
      <c r="O533" s="191" t="e">
        <f>SUM(O534:O538)</f>
        <v>#REF!</v>
      </c>
      <c r="P533" s="191" t="e">
        <f>SUM(P534:P538)</f>
        <v>#REF!</v>
      </c>
      <c r="Q533" s="191" t="e">
        <f t="shared" si="197"/>
        <v>#REF!</v>
      </c>
    </row>
    <row r="534" spans="1:17" ht="18.75" x14ac:dyDescent="0.3">
      <c r="A534" s="15">
        <v>13610</v>
      </c>
      <c r="B534" s="24" t="s">
        <v>7</v>
      </c>
      <c r="C534" s="66">
        <f>SUMIF(Atashe!$B$481:$B$541,'Spenzimet mujore -Atashe'!A534,Atashe!$D$481:$D$541)</f>
        <v>0</v>
      </c>
      <c r="D534" s="152" t="e">
        <f>VLOOKUP($A534,Atashe!$B$478:$M$541,7,FALSE)</f>
        <v>#REF!</v>
      </c>
      <c r="E534" s="152" t="e">
        <f>VLOOKUP($A534,Atashe!$B$478:$M$541,7,FALSE)-SUM($D534:D534)</f>
        <v>#REF!</v>
      </c>
      <c r="F534" s="152" t="e">
        <f>VLOOKUP($A534,Atashe!$B$478:$M$541,7,FALSE)-SUM($D534:E534)</f>
        <v>#REF!</v>
      </c>
      <c r="G534" s="152" t="e">
        <f>VLOOKUP($A534,Atashe!$B$478:$M$541,7,FALSE)-SUM($D534:F534)</f>
        <v>#REF!</v>
      </c>
      <c r="H534" s="152" t="e">
        <f>VLOOKUP($A534,Atashe!$B$478:$M$541,7,FALSE)-SUM($D534:G534)</f>
        <v>#REF!</v>
      </c>
      <c r="I534" s="152" t="e">
        <f>VLOOKUP($A534,Atashe!$B$478:$M$541,7,FALSE)-SUM($D534:H534)</f>
        <v>#REF!</v>
      </c>
      <c r="J534" s="152" t="e">
        <f>VLOOKUP($A534,Atashe!$B$478:$M$541,7,FALSE)-SUM($D534:I534)</f>
        <v>#REF!</v>
      </c>
      <c r="K534" s="152" t="e">
        <f>VLOOKUP($A534,Atashe!$B$478:$M$541,7,FALSE)-SUM($D534:J534)</f>
        <v>#REF!</v>
      </c>
      <c r="L534" s="152" t="e">
        <f>VLOOKUP($A534,Atashe!$B$478:$M$541,7,FALSE)-SUM($D534:K534)</f>
        <v>#REF!</v>
      </c>
      <c r="M534" s="152" t="e">
        <f>VLOOKUP($A534,Atashe!$B$478:$M$541,7,FALSE)-SUM($D534:L534)</f>
        <v>#REF!</v>
      </c>
      <c r="N534" s="152" t="e">
        <f>VLOOKUP($A534,Atashe!$B$478:$M$541,7,FALSE)-SUM($D534:M534)</f>
        <v>#REF!</v>
      </c>
      <c r="O534" s="152" t="e">
        <f>VLOOKUP($A534,Atashe!$B$478:$M$541,7,FALSE)-SUM($D534:N534)</f>
        <v>#REF!</v>
      </c>
      <c r="P534" s="150" t="e">
        <f>SUM(D534:O534)</f>
        <v>#REF!</v>
      </c>
      <c r="Q534" s="150" t="e">
        <f t="shared" si="197"/>
        <v>#REF!</v>
      </c>
    </row>
    <row r="535" spans="1:17" s="206" customFormat="1" ht="18.75" x14ac:dyDescent="0.3">
      <c r="A535" s="15">
        <v>13620</v>
      </c>
      <c r="B535" s="24" t="s">
        <v>177</v>
      </c>
      <c r="C535" s="204">
        <f>SUMIF(Atashe!$B$481:$B$541,'Spenzimet mujore -Atashe'!A535,Atashe!$D$481:$D$541)</f>
        <v>0</v>
      </c>
      <c r="D535" s="152" t="e">
        <f>VLOOKUP($A535,Atashe!$B$478:$M$541,7,FALSE)</f>
        <v>#REF!</v>
      </c>
      <c r="E535" s="152" t="e">
        <f>VLOOKUP($A535,Atashe!$B$478:$M$541,7,FALSE)-SUM($D535:D535)</f>
        <v>#REF!</v>
      </c>
      <c r="F535" s="152" t="e">
        <f>VLOOKUP($A535,Atashe!$B$478:$M$541,7,FALSE)-SUM($D535:E535)</f>
        <v>#REF!</v>
      </c>
      <c r="G535" s="152" t="e">
        <f>VLOOKUP($A535,Atashe!$B$478:$M$541,7,FALSE)-SUM($D535:F535)</f>
        <v>#REF!</v>
      </c>
      <c r="H535" s="152" t="e">
        <f>VLOOKUP($A535,Atashe!$B$478:$M$541,7,FALSE)-SUM($D535:G535)</f>
        <v>#REF!</v>
      </c>
      <c r="I535" s="152" t="e">
        <f>VLOOKUP($A535,Atashe!$B$478:$M$541,7,FALSE)-SUM($D535:H535)</f>
        <v>#REF!</v>
      </c>
      <c r="J535" s="152" t="e">
        <f>VLOOKUP($A535,Atashe!$B$478:$M$541,7,FALSE)-SUM($D535:I535)</f>
        <v>#REF!</v>
      </c>
      <c r="K535" s="152" t="e">
        <f>VLOOKUP($A535,Atashe!$B$478:$M$541,7,FALSE)-SUM($D535:J535)</f>
        <v>#REF!</v>
      </c>
      <c r="L535" s="152" t="e">
        <f>VLOOKUP($A535,Atashe!$B$478:$M$541,7,FALSE)-SUM($D535:K535)</f>
        <v>#REF!</v>
      </c>
      <c r="M535" s="152" t="e">
        <f>VLOOKUP($A535,Atashe!$B$478:$M$541,7,FALSE)-SUM($D535:L535)</f>
        <v>#REF!</v>
      </c>
      <c r="N535" s="152" t="e">
        <f>VLOOKUP($A535,Atashe!$B$478:$M$541,7,FALSE)-SUM($D535:M535)</f>
        <v>#REF!</v>
      </c>
      <c r="O535" s="152" t="e">
        <f>VLOOKUP($A535,Atashe!$B$478:$M$541,7,FALSE)-SUM($D535:N535)</f>
        <v>#REF!</v>
      </c>
      <c r="P535" s="150" t="e">
        <f>SUM(D535:O535)</f>
        <v>#REF!</v>
      </c>
      <c r="Q535" s="150" t="e">
        <f t="shared" si="197"/>
        <v>#REF!</v>
      </c>
    </row>
    <row r="536" spans="1:17" s="206" customFormat="1" ht="18.75" x14ac:dyDescent="0.3">
      <c r="A536" s="15">
        <v>13640</v>
      </c>
      <c r="B536" s="24" t="s">
        <v>19</v>
      </c>
      <c r="C536" s="204">
        <f>SUMIF(Atashe!$B$481:$B$541,'Spenzimet mujore -Atashe'!A536,Atashe!$D$481:$D$541)</f>
        <v>0</v>
      </c>
      <c r="D536" s="152" t="e">
        <f>VLOOKUP($A536,Atashe!$B$478:$M$541,7,FALSE)</f>
        <v>#REF!</v>
      </c>
      <c r="E536" s="152" t="e">
        <f>VLOOKUP($A536,Atashe!$B$478:$M$541,7,FALSE)-SUM($D536:D536)</f>
        <v>#REF!</v>
      </c>
      <c r="F536" s="152" t="e">
        <f>VLOOKUP($A536,Atashe!$B$478:$M$541,7,FALSE)-SUM($D536:E536)</f>
        <v>#REF!</v>
      </c>
      <c r="G536" s="152" t="e">
        <f>VLOOKUP($A536,Atashe!$B$478:$M$541,7,FALSE)-SUM($D536:F536)</f>
        <v>#REF!</v>
      </c>
      <c r="H536" s="152" t="e">
        <f>VLOOKUP($A536,Atashe!$B$478:$M$541,7,FALSE)-SUM($D536:G536)</f>
        <v>#REF!</v>
      </c>
      <c r="I536" s="152" t="e">
        <f>VLOOKUP($A536,Atashe!$B$478:$M$541,7,FALSE)-SUM($D536:H536)</f>
        <v>#REF!</v>
      </c>
      <c r="J536" s="152" t="e">
        <f>VLOOKUP($A536,Atashe!$B$478:$M$541,7,FALSE)-SUM($D536:I536)</f>
        <v>#REF!</v>
      </c>
      <c r="K536" s="152" t="e">
        <f>VLOOKUP($A536,Atashe!$B$478:$M$541,7,FALSE)-SUM($D536:J536)</f>
        <v>#REF!</v>
      </c>
      <c r="L536" s="152" t="e">
        <f>VLOOKUP($A536,Atashe!$B$478:$M$541,7,FALSE)-SUM($D536:K536)</f>
        <v>#REF!</v>
      </c>
      <c r="M536" s="152" t="e">
        <f>VLOOKUP($A536,Atashe!$B$478:$M$541,7,FALSE)-SUM($D536:L536)</f>
        <v>#REF!</v>
      </c>
      <c r="N536" s="152" t="e">
        <f>VLOOKUP($A536,Atashe!$B$478:$M$541,7,FALSE)-SUM($D536:M536)</f>
        <v>#REF!</v>
      </c>
      <c r="O536" s="152" t="e">
        <f>VLOOKUP($A536,Atashe!$B$478:$M$541,7,FALSE)-SUM($D536:N536)</f>
        <v>#REF!</v>
      </c>
      <c r="P536" s="150" t="e">
        <f>SUM(D536:O536)</f>
        <v>#REF!</v>
      </c>
      <c r="Q536" s="150" t="e">
        <f t="shared" si="197"/>
        <v>#REF!</v>
      </c>
    </row>
    <row r="537" spans="1:17" s="229" customFormat="1" ht="18.75" x14ac:dyDescent="0.3">
      <c r="A537" s="15">
        <v>13650</v>
      </c>
      <c r="B537" s="24" t="s">
        <v>28</v>
      </c>
      <c r="C537" s="204">
        <f>SUMIF(Atashe!$B$481:$B$541,'Spenzimet mujore -Atashe'!A537,Atashe!$D$481:$D$541)</f>
        <v>0</v>
      </c>
      <c r="D537" s="152" t="e">
        <f>VLOOKUP($A537,Atashe!$B$478:$M$541,7,FALSE)</f>
        <v>#REF!</v>
      </c>
      <c r="E537" s="152" t="e">
        <f>VLOOKUP($A537,Atashe!$B$478:$M$541,7,FALSE)-SUM($D537:D537)</f>
        <v>#REF!</v>
      </c>
      <c r="F537" s="152" t="e">
        <f>VLOOKUP($A537,Atashe!$B$478:$M$541,7,FALSE)-SUM($D537:E537)</f>
        <v>#REF!</v>
      </c>
      <c r="G537" s="152" t="e">
        <f>VLOOKUP($A537,Atashe!$B$478:$M$541,7,FALSE)-SUM($D537:F537)</f>
        <v>#REF!</v>
      </c>
      <c r="H537" s="152" t="e">
        <f>VLOOKUP($A537,Atashe!$B$478:$M$541,7,FALSE)-SUM($D537:G537)</f>
        <v>#REF!</v>
      </c>
      <c r="I537" s="152" t="e">
        <f>VLOOKUP($A537,Atashe!$B$478:$M$541,7,FALSE)-SUM($D537:H537)</f>
        <v>#REF!</v>
      </c>
      <c r="J537" s="152" t="e">
        <f>VLOOKUP($A537,Atashe!$B$478:$M$541,7,FALSE)-SUM($D537:I537)</f>
        <v>#REF!</v>
      </c>
      <c r="K537" s="152" t="e">
        <f>VLOOKUP($A537,Atashe!$B$478:$M$541,7,FALSE)-SUM($D537:J537)</f>
        <v>#REF!</v>
      </c>
      <c r="L537" s="152" t="e">
        <f>VLOOKUP($A537,Atashe!$B$478:$M$541,7,FALSE)-SUM($D537:K537)</f>
        <v>#REF!</v>
      </c>
      <c r="M537" s="152" t="e">
        <f>VLOOKUP($A537,Atashe!$B$478:$M$541,7,FALSE)-SUM($D537:L537)</f>
        <v>#REF!</v>
      </c>
      <c r="N537" s="152" t="e">
        <f>VLOOKUP($A537,Atashe!$B$478:$M$541,7,FALSE)-SUM($D537:M537)</f>
        <v>#REF!</v>
      </c>
      <c r="O537" s="152" t="e">
        <f>VLOOKUP($A537,Atashe!$B$478:$M$541,7,FALSE)-SUM($D537:N537)</f>
        <v>#REF!</v>
      </c>
      <c r="P537" s="150" t="e">
        <f>SUM(D537:O537)</f>
        <v>#REF!</v>
      </c>
      <c r="Q537" s="150" t="e">
        <f>IF(P537&gt;0,P537/C537*100," ")</f>
        <v>#REF!</v>
      </c>
    </row>
    <row r="538" spans="1:17" ht="18.75" x14ac:dyDescent="0.3">
      <c r="A538" s="15">
        <v>13660</v>
      </c>
      <c r="B538" s="24" t="s">
        <v>16</v>
      </c>
      <c r="C538" s="66">
        <f>SUMIF(Atashe!$B$481:$B$541,'Spenzimet mujore -Atashe'!A538,Atashe!$D$481:$D$541)</f>
        <v>0</v>
      </c>
      <c r="D538" s="152" t="e">
        <f>VLOOKUP($A538,Atashe!$B$478:$M$541,7,FALSE)</f>
        <v>#REF!</v>
      </c>
      <c r="E538" s="152" t="e">
        <f>VLOOKUP($A538,Atashe!$B$478:$M$541,7,FALSE)-SUM($D538:D538)</f>
        <v>#REF!</v>
      </c>
      <c r="F538" s="152" t="e">
        <f>VLOOKUP($A538,Atashe!$B$478:$M$541,7,FALSE)-SUM($D538:E538)</f>
        <v>#REF!</v>
      </c>
      <c r="G538" s="152" t="e">
        <f>VLOOKUP($A538,Atashe!$B$478:$M$541,7,FALSE)-SUM($D538:F538)</f>
        <v>#REF!</v>
      </c>
      <c r="H538" s="152" t="e">
        <f>VLOOKUP($A538,Atashe!$B$478:$M$541,7,FALSE)-SUM($D538:G538)</f>
        <v>#REF!</v>
      </c>
      <c r="I538" s="152" t="e">
        <f>VLOOKUP($A538,Atashe!$B$478:$M$541,7,FALSE)-SUM($D538:H538)</f>
        <v>#REF!</v>
      </c>
      <c r="J538" s="152" t="e">
        <f>VLOOKUP($A538,Atashe!$B$478:$M$541,7,FALSE)-SUM($D538:I538)</f>
        <v>#REF!</v>
      </c>
      <c r="K538" s="152" t="e">
        <f>VLOOKUP($A538,Atashe!$B$478:$M$541,7,FALSE)-SUM($D538:J538)</f>
        <v>#REF!</v>
      </c>
      <c r="L538" s="152" t="e">
        <f>VLOOKUP($A538,Atashe!$B$478:$M$541,7,FALSE)-SUM($D538:K538)</f>
        <v>#REF!</v>
      </c>
      <c r="M538" s="152" t="e">
        <f>VLOOKUP($A538,Atashe!$B$478:$M$541,7,FALSE)-SUM($D538:L538)</f>
        <v>#REF!</v>
      </c>
      <c r="N538" s="152" t="e">
        <f>VLOOKUP($A538,Atashe!$B$478:$M$541,7,FALSE)-SUM($D538:M538)</f>
        <v>#REF!</v>
      </c>
      <c r="O538" s="152" t="e">
        <f>VLOOKUP($A538,Atashe!$B$478:$M$541,7,FALSE)-SUM($D538:N538)</f>
        <v>#REF!</v>
      </c>
      <c r="P538" s="150" t="e">
        <f>SUM(D538:O538)</f>
        <v>#REF!</v>
      </c>
      <c r="Q538" s="150" t="e">
        <f t="shared" si="197"/>
        <v>#REF!</v>
      </c>
    </row>
    <row r="539" spans="1:17" s="188" customFormat="1" ht="18.75" x14ac:dyDescent="0.3">
      <c r="A539" s="189">
        <v>1370</v>
      </c>
      <c r="B539" s="190" t="s">
        <v>122</v>
      </c>
      <c r="C539" s="191">
        <f t="shared" ref="C539:N539" si="203">SUM(C540:C541)</f>
        <v>0</v>
      </c>
      <c r="D539" s="191" t="e">
        <f t="shared" si="203"/>
        <v>#REF!</v>
      </c>
      <c r="E539" s="191" t="e">
        <f t="shared" si="203"/>
        <v>#REF!</v>
      </c>
      <c r="F539" s="191" t="e">
        <f t="shared" si="203"/>
        <v>#REF!</v>
      </c>
      <c r="G539" s="191" t="e">
        <f t="shared" si="203"/>
        <v>#REF!</v>
      </c>
      <c r="H539" s="191" t="e">
        <f t="shared" si="203"/>
        <v>#REF!</v>
      </c>
      <c r="I539" s="191" t="e">
        <f t="shared" si="203"/>
        <v>#REF!</v>
      </c>
      <c r="J539" s="191" t="e">
        <f t="shared" si="203"/>
        <v>#REF!</v>
      </c>
      <c r="K539" s="191" t="e">
        <f t="shared" si="203"/>
        <v>#REF!</v>
      </c>
      <c r="L539" s="191" t="e">
        <f t="shared" si="203"/>
        <v>#REF!</v>
      </c>
      <c r="M539" s="191" t="e">
        <f t="shared" si="203"/>
        <v>#REF!</v>
      </c>
      <c r="N539" s="191" t="e">
        <f t="shared" si="203"/>
        <v>#REF!</v>
      </c>
      <c r="O539" s="191" t="e">
        <f>SUM(O540:O541)</f>
        <v>#REF!</v>
      </c>
      <c r="P539" s="191" t="e">
        <f>SUM(P540:P541)</f>
        <v>#REF!</v>
      </c>
      <c r="Q539" s="191" t="e">
        <f t="shared" si="197"/>
        <v>#REF!</v>
      </c>
    </row>
    <row r="540" spans="1:17" ht="18.75" x14ac:dyDescent="0.3">
      <c r="A540" s="15">
        <v>13780</v>
      </c>
      <c r="B540" s="24" t="s">
        <v>0</v>
      </c>
      <c r="C540" s="66">
        <f>SUMIF(Atashe!$B$481:$B$541,'Spenzimet mujore -Atashe'!A540,Atashe!$D$481:$D$541)</f>
        <v>0</v>
      </c>
      <c r="D540" s="152" t="e">
        <f>VLOOKUP($A540,Atashe!$B$478:$M$541,7,FALSE)</f>
        <v>#REF!</v>
      </c>
      <c r="E540" s="152" t="e">
        <f>VLOOKUP($A540,Atashe!$B$478:$M$541,7,FALSE)-SUM($D540:D540)</f>
        <v>#REF!</v>
      </c>
      <c r="F540" s="152" t="e">
        <f>VLOOKUP($A540,Atashe!$B$478:$M$541,7,FALSE)-SUM($D540:E540)</f>
        <v>#REF!</v>
      </c>
      <c r="G540" s="152" t="e">
        <f>VLOOKUP($A540,Atashe!$B$478:$M$541,7,FALSE)-SUM($D540:F540)</f>
        <v>#REF!</v>
      </c>
      <c r="H540" s="152" t="e">
        <f>VLOOKUP($A540,Atashe!$B$478:$M$541,7,FALSE)-SUM($D540:G540)</f>
        <v>#REF!</v>
      </c>
      <c r="I540" s="152" t="e">
        <f>VLOOKUP($A540,Atashe!$B$478:$M$541,7,FALSE)-SUM($D540:H540)</f>
        <v>#REF!</v>
      </c>
      <c r="J540" s="152" t="e">
        <f>VLOOKUP($A540,Atashe!$B$478:$M$541,7,FALSE)-SUM($D540:I540)</f>
        <v>#REF!</v>
      </c>
      <c r="K540" s="152" t="e">
        <f>VLOOKUP($A540,Atashe!$B$478:$M$541,7,FALSE)-SUM($D540:J540)</f>
        <v>#REF!</v>
      </c>
      <c r="L540" s="152" t="e">
        <f>VLOOKUP($A540,Atashe!$B$478:$M$541,7,FALSE)-SUM($D540:K540)</f>
        <v>#REF!</v>
      </c>
      <c r="M540" s="152" t="e">
        <f>VLOOKUP($A540,Atashe!$B$478:$M$541,7,FALSE)-SUM($D540:L540)</f>
        <v>#REF!</v>
      </c>
      <c r="N540" s="152" t="e">
        <f>VLOOKUP($A540,Atashe!$B$478:$M$541,7,FALSE)-SUM($D540:M540)</f>
        <v>#REF!</v>
      </c>
      <c r="O540" s="152" t="e">
        <f>VLOOKUP($A540,Atashe!$B$478:$M$541,7,FALSE)-SUM($D540:N540)</f>
        <v>#REF!</v>
      </c>
      <c r="P540" s="150" t="e">
        <f>SUM(D540:O540)</f>
        <v>#REF!</v>
      </c>
      <c r="Q540" s="150" t="e">
        <f t="shared" si="197"/>
        <v>#REF!</v>
      </c>
    </row>
    <row r="541" spans="1:17" s="195" customFormat="1" ht="18.75" x14ac:dyDescent="0.3">
      <c r="A541" s="15">
        <v>13790</v>
      </c>
      <c r="B541" s="24" t="s">
        <v>32</v>
      </c>
      <c r="C541" s="66">
        <f>SUMIF(Atashe!$B$481:$B$541,'Spenzimet mujore -Atashe'!A541,Atashe!$D$481:$D$541)</f>
        <v>0</v>
      </c>
      <c r="D541" s="152" t="e">
        <f>VLOOKUP($A541,Atashe!$B$478:$M$541,7,FALSE)</f>
        <v>#REF!</v>
      </c>
      <c r="E541" s="152" t="e">
        <f>VLOOKUP($A541,Atashe!$B$478:$M$541,7,FALSE)-SUM($D541:D541)</f>
        <v>#REF!</v>
      </c>
      <c r="F541" s="152" t="e">
        <f>VLOOKUP($A541,Atashe!$B$478:$M$541,7,FALSE)-SUM($D541:E541)</f>
        <v>#REF!</v>
      </c>
      <c r="G541" s="152" t="e">
        <f>VLOOKUP($A541,Atashe!$B$478:$M$541,7,FALSE)-SUM($D541:F541)</f>
        <v>#REF!</v>
      </c>
      <c r="H541" s="152" t="e">
        <f>VLOOKUP($A541,Atashe!$B$478:$M$541,7,FALSE)-SUM($D541:G541)</f>
        <v>#REF!</v>
      </c>
      <c r="I541" s="152" t="e">
        <f>VLOOKUP($A541,Atashe!$B$478:$M$541,7,FALSE)-SUM($D541:H541)</f>
        <v>#REF!</v>
      </c>
      <c r="J541" s="152" t="e">
        <f>VLOOKUP($A541,Atashe!$B$478:$M$541,7,FALSE)-SUM($D541:I541)</f>
        <v>#REF!</v>
      </c>
      <c r="K541" s="152" t="e">
        <f>VLOOKUP($A541,Atashe!$B$478:$M$541,7,FALSE)-SUM($D541:J541)</f>
        <v>#REF!</v>
      </c>
      <c r="L541" s="152" t="e">
        <f>VLOOKUP($A541,Atashe!$B$478:$M$541,7,FALSE)-SUM($D541:K541)</f>
        <v>#REF!</v>
      </c>
      <c r="M541" s="152" t="e">
        <f>VLOOKUP($A541,Atashe!$B$478:$M$541,7,FALSE)-SUM($D541:L541)</f>
        <v>#REF!</v>
      </c>
      <c r="N541" s="152" t="e">
        <f>VLOOKUP($A541,Atashe!$B$478:$M$541,7,FALSE)-SUM($D541:M541)</f>
        <v>#REF!</v>
      </c>
      <c r="O541" s="152" t="e">
        <f>VLOOKUP($A541,Atashe!$B$478:$M$541,7,FALSE)-SUM($D541:N541)</f>
        <v>#REF!</v>
      </c>
      <c r="P541" s="150" t="e">
        <f>SUM(D541:O541)</f>
        <v>#REF!</v>
      </c>
      <c r="Q541" s="150" t="e">
        <f t="shared" si="197"/>
        <v>#REF!</v>
      </c>
    </row>
    <row r="542" spans="1:17" s="188" customFormat="1" ht="18.75" x14ac:dyDescent="0.3">
      <c r="A542" s="189">
        <v>1380</v>
      </c>
      <c r="B542" s="190" t="s">
        <v>123</v>
      </c>
      <c r="C542" s="191">
        <f t="shared" ref="C542:N542" si="204">SUM(C543:C543)</f>
        <v>0</v>
      </c>
      <c r="D542" s="191" t="e">
        <f t="shared" si="204"/>
        <v>#REF!</v>
      </c>
      <c r="E542" s="191" t="e">
        <f t="shared" si="204"/>
        <v>#REF!</v>
      </c>
      <c r="F542" s="191" t="e">
        <f t="shared" si="204"/>
        <v>#REF!</v>
      </c>
      <c r="G542" s="191" t="e">
        <f t="shared" si="204"/>
        <v>#REF!</v>
      </c>
      <c r="H542" s="191" t="e">
        <f t="shared" si="204"/>
        <v>#REF!</v>
      </c>
      <c r="I542" s="191" t="e">
        <f t="shared" si="204"/>
        <v>#REF!</v>
      </c>
      <c r="J542" s="191" t="e">
        <f t="shared" si="204"/>
        <v>#REF!</v>
      </c>
      <c r="K542" s="191" t="e">
        <f t="shared" si="204"/>
        <v>#REF!</v>
      </c>
      <c r="L542" s="191" t="e">
        <f t="shared" si="204"/>
        <v>#REF!</v>
      </c>
      <c r="M542" s="191" t="e">
        <f t="shared" si="204"/>
        <v>#REF!</v>
      </c>
      <c r="N542" s="191" t="e">
        <f t="shared" si="204"/>
        <v>#REF!</v>
      </c>
      <c r="O542" s="191" t="e">
        <f>SUM(O543:O543)</f>
        <v>#REF!</v>
      </c>
      <c r="P542" s="191" t="e">
        <f>SUM(P543:P543)</f>
        <v>#REF!</v>
      </c>
      <c r="Q542" s="191" t="e">
        <f t="shared" si="197"/>
        <v>#REF!</v>
      </c>
    </row>
    <row r="543" spans="1:17" ht="18.75" x14ac:dyDescent="0.3">
      <c r="A543" s="15">
        <v>13851</v>
      </c>
      <c r="B543" s="24" t="s">
        <v>83</v>
      </c>
      <c r="C543" s="66">
        <f>SUMIF(Atashe!$B$481:$B$541,'Spenzimet mujore -Atashe'!A543,Atashe!$D$481:$D$541)</f>
        <v>0</v>
      </c>
      <c r="D543" s="152" t="e">
        <f>VLOOKUP($A543,Atashe!$B$478:$M$541,7,FALSE)</f>
        <v>#REF!</v>
      </c>
      <c r="E543" s="152" t="e">
        <f>VLOOKUP($A543,Atashe!$B$478:$M$541,7,FALSE)-SUM($D543:D543)</f>
        <v>#REF!</v>
      </c>
      <c r="F543" s="152" t="e">
        <f>VLOOKUP($A543,Atashe!$B$478:$M$541,7,FALSE)-SUM($D543:E543)</f>
        <v>#REF!</v>
      </c>
      <c r="G543" s="152" t="e">
        <f>VLOOKUP($A543,Atashe!$B$478:$M$541,7,FALSE)-SUM($D543:F543)</f>
        <v>#REF!</v>
      </c>
      <c r="H543" s="152" t="e">
        <f>VLOOKUP($A543,Atashe!$B$478:$M$541,7,FALSE)-SUM($D543:G543)</f>
        <v>#REF!</v>
      </c>
      <c r="I543" s="152" t="e">
        <f>VLOOKUP($A543,Atashe!$B$478:$M$541,7,FALSE)-SUM($D543:H543)</f>
        <v>#REF!</v>
      </c>
      <c r="J543" s="152" t="e">
        <f>VLOOKUP($A543,Atashe!$B$478:$M$541,7,FALSE)-SUM($D543:I543)</f>
        <v>#REF!</v>
      </c>
      <c r="K543" s="152" t="e">
        <f>VLOOKUP($A543,Atashe!$B$478:$M$541,7,FALSE)-SUM($D543:J543)</f>
        <v>#REF!</v>
      </c>
      <c r="L543" s="152" t="e">
        <f>VLOOKUP($A543,Atashe!$B$478:$M$541,7,FALSE)-SUM($D543:K543)</f>
        <v>#REF!</v>
      </c>
      <c r="M543" s="152" t="e">
        <f>VLOOKUP($A543,Atashe!$B$478:$M$541,7,FALSE)-SUM($D543:L543)</f>
        <v>#REF!</v>
      </c>
      <c r="N543" s="152" t="e">
        <f>VLOOKUP($A543,Atashe!$B$478:$M$541,7,FALSE)-SUM($D543:M543)</f>
        <v>#REF!</v>
      </c>
      <c r="O543" s="152" t="e">
        <f>VLOOKUP($A543,Atashe!$B$478:$M$541,7,FALSE)-SUM($D543:N543)</f>
        <v>#REF!</v>
      </c>
      <c r="P543" s="150" t="e">
        <f>SUM(D543:O543)</f>
        <v>#REF!</v>
      </c>
      <c r="Q543" s="150" t="e">
        <f t="shared" si="197"/>
        <v>#REF!</v>
      </c>
    </row>
    <row r="544" spans="1:17" s="195" customFormat="1" ht="18.75" x14ac:dyDescent="0.3">
      <c r="A544" s="189">
        <v>1390</v>
      </c>
      <c r="B544" s="190" t="s">
        <v>127</v>
      </c>
      <c r="C544" s="191">
        <f t="shared" ref="C544:N544" si="205">SUM(C545:C545)</f>
        <v>0</v>
      </c>
      <c r="D544" s="191" t="e">
        <f t="shared" si="205"/>
        <v>#REF!</v>
      </c>
      <c r="E544" s="191" t="e">
        <f t="shared" si="205"/>
        <v>#REF!</v>
      </c>
      <c r="F544" s="191" t="e">
        <f t="shared" si="205"/>
        <v>#REF!</v>
      </c>
      <c r="G544" s="191" t="e">
        <f t="shared" si="205"/>
        <v>#REF!</v>
      </c>
      <c r="H544" s="191" t="e">
        <f t="shared" si="205"/>
        <v>#REF!</v>
      </c>
      <c r="I544" s="191" t="e">
        <f t="shared" si="205"/>
        <v>#REF!</v>
      </c>
      <c r="J544" s="191" t="e">
        <f t="shared" si="205"/>
        <v>#REF!</v>
      </c>
      <c r="K544" s="191" t="e">
        <f t="shared" si="205"/>
        <v>#REF!</v>
      </c>
      <c r="L544" s="191" t="e">
        <f t="shared" si="205"/>
        <v>#REF!</v>
      </c>
      <c r="M544" s="191" t="e">
        <f t="shared" si="205"/>
        <v>#REF!</v>
      </c>
      <c r="N544" s="191" t="e">
        <f t="shared" si="205"/>
        <v>#REF!</v>
      </c>
      <c r="O544" s="191" t="e">
        <f>SUM(O545:O545)</f>
        <v>#REF!</v>
      </c>
      <c r="P544" s="191" t="e">
        <f>SUM(P545:P545)</f>
        <v>#REF!</v>
      </c>
      <c r="Q544" s="191" t="e">
        <f t="shared" si="197"/>
        <v>#REF!</v>
      </c>
    </row>
    <row r="545" spans="1:17" s="195" customFormat="1" ht="18.75" x14ac:dyDescent="0.3">
      <c r="A545" s="15">
        <v>13918</v>
      </c>
      <c r="B545" s="24" t="s">
        <v>128</v>
      </c>
      <c r="C545" s="66">
        <f>SUMIF(Atashe!$B$481:$B$541,'Spenzimet mujore -Atashe'!A545,Atashe!$D$481:$D$541)</f>
        <v>0</v>
      </c>
      <c r="D545" s="152" t="e">
        <f>VLOOKUP($A545,Atashe!$B$478:$M$541,7,FALSE)</f>
        <v>#REF!</v>
      </c>
      <c r="E545" s="152" t="e">
        <f>VLOOKUP($A545,Atashe!$B$478:$M$541,7,FALSE)-SUM($D545:D545)</f>
        <v>#REF!</v>
      </c>
      <c r="F545" s="152" t="e">
        <f>VLOOKUP($A545,Atashe!$B$478:$M$541,7,FALSE)-SUM($D545:E545)</f>
        <v>#REF!</v>
      </c>
      <c r="G545" s="152" t="e">
        <f>VLOOKUP($A545,Atashe!$B$478:$M$541,7,FALSE)-SUM($D545:F545)</f>
        <v>#REF!</v>
      </c>
      <c r="H545" s="152" t="e">
        <f>VLOOKUP($A545,Atashe!$B$478:$M$541,7,FALSE)-SUM($D545:G545)</f>
        <v>#REF!</v>
      </c>
      <c r="I545" s="152" t="e">
        <f>VLOOKUP($A545,Atashe!$B$478:$M$541,7,FALSE)-SUM($D545:H545)</f>
        <v>#REF!</v>
      </c>
      <c r="J545" s="152" t="e">
        <f>VLOOKUP($A545,Atashe!$B$478:$M$541,7,FALSE)-SUM($D545:I545)</f>
        <v>#REF!</v>
      </c>
      <c r="K545" s="152" t="e">
        <f>VLOOKUP($A545,Atashe!$B$478:$M$541,7,FALSE)-SUM($D545:J545)</f>
        <v>#REF!</v>
      </c>
      <c r="L545" s="152" t="e">
        <f>VLOOKUP($A545,Atashe!$B$478:$M$541,7,FALSE)-SUM($D545:K545)</f>
        <v>#REF!</v>
      </c>
      <c r="M545" s="152" t="e">
        <f>VLOOKUP($A545,Atashe!$B$478:$M$541,7,FALSE)-SUM($D545:L545)</f>
        <v>#REF!</v>
      </c>
      <c r="N545" s="152" t="e">
        <f>VLOOKUP($A545,Atashe!$B$478:$M$541,7,FALSE)-SUM($D545:M545)</f>
        <v>#REF!</v>
      </c>
      <c r="O545" s="152" t="e">
        <f>VLOOKUP($A545,Atashe!$B$478:$M$541,7,FALSE)-SUM($D545:N545)</f>
        <v>#REF!</v>
      </c>
      <c r="P545" s="150" t="e">
        <f>SUM(D545:O545)</f>
        <v>#REF!</v>
      </c>
      <c r="Q545" s="150" t="e">
        <f t="shared" si="197"/>
        <v>#REF!</v>
      </c>
    </row>
    <row r="546" spans="1:17" s="195" customFormat="1" ht="18.75" x14ac:dyDescent="0.3">
      <c r="A546" s="189">
        <v>1395</v>
      </c>
      <c r="B546" s="190" t="s">
        <v>129</v>
      </c>
      <c r="C546" s="191">
        <f t="shared" ref="C546:N546" si="206">SUM(C547:C550)</f>
        <v>0</v>
      </c>
      <c r="D546" s="191" t="e">
        <f t="shared" si="206"/>
        <v>#REF!</v>
      </c>
      <c r="E546" s="191" t="e">
        <f t="shared" si="206"/>
        <v>#REF!</v>
      </c>
      <c r="F546" s="191" t="e">
        <f t="shared" si="206"/>
        <v>#REF!</v>
      </c>
      <c r="G546" s="191" t="e">
        <f t="shared" si="206"/>
        <v>#REF!</v>
      </c>
      <c r="H546" s="191" t="e">
        <f t="shared" si="206"/>
        <v>#REF!</v>
      </c>
      <c r="I546" s="191" t="e">
        <f t="shared" si="206"/>
        <v>#REF!</v>
      </c>
      <c r="J546" s="191" t="e">
        <f t="shared" si="206"/>
        <v>#REF!</v>
      </c>
      <c r="K546" s="191" t="e">
        <f t="shared" si="206"/>
        <v>#REF!</v>
      </c>
      <c r="L546" s="191" t="e">
        <f t="shared" si="206"/>
        <v>#REF!</v>
      </c>
      <c r="M546" s="191" t="e">
        <f t="shared" si="206"/>
        <v>#REF!</v>
      </c>
      <c r="N546" s="191" t="e">
        <f t="shared" si="206"/>
        <v>#REF!</v>
      </c>
      <c r="O546" s="191" t="e">
        <f>SUM(O547:O550)</f>
        <v>#REF!</v>
      </c>
      <c r="P546" s="191" t="e">
        <f>SUM(P547:P550)</f>
        <v>#REF!</v>
      </c>
      <c r="Q546" s="191" t="e">
        <f t="shared" si="197"/>
        <v>#REF!</v>
      </c>
    </row>
    <row r="547" spans="1:17" s="195" customFormat="1" ht="18.75" x14ac:dyDescent="0.3">
      <c r="A547" s="15">
        <v>13950</v>
      </c>
      <c r="B547" s="24" t="s">
        <v>3</v>
      </c>
      <c r="C547" s="66">
        <f>SUMIF(Atashe!$B$481:$B$541,'Spenzimet mujore -Atashe'!A547,Atashe!$D$481:$D$541)</f>
        <v>0</v>
      </c>
      <c r="D547" s="152" t="e">
        <f>VLOOKUP($A547,Atashe!$B$478:$M$541,7,FALSE)</f>
        <v>#REF!</v>
      </c>
      <c r="E547" s="152" t="e">
        <f>VLOOKUP($A547,Atashe!$B$478:$M$541,7,FALSE)-SUM($D547:D547)</f>
        <v>#REF!</v>
      </c>
      <c r="F547" s="152" t="e">
        <f>VLOOKUP($A547,Atashe!$B$478:$M$541,7,FALSE)-SUM($D547:E547)</f>
        <v>#REF!</v>
      </c>
      <c r="G547" s="152" t="e">
        <f>VLOOKUP($A547,Atashe!$B$478:$M$541,7,FALSE)-SUM($D547:F547)</f>
        <v>#REF!</v>
      </c>
      <c r="H547" s="152" t="e">
        <f>VLOOKUP($A547,Atashe!$B$478:$M$541,7,FALSE)-SUM($D547:G547)</f>
        <v>#REF!</v>
      </c>
      <c r="I547" s="152" t="e">
        <f>VLOOKUP($A547,Atashe!$B$478:$M$541,7,FALSE)-SUM($D547:H547)</f>
        <v>#REF!</v>
      </c>
      <c r="J547" s="152" t="e">
        <f>VLOOKUP($A547,Atashe!$B$478:$M$541,7,FALSE)-SUM($D547:I547)</f>
        <v>#REF!</v>
      </c>
      <c r="K547" s="152" t="e">
        <f>VLOOKUP($A547,Atashe!$B$478:$M$541,7,FALSE)-SUM($D547:J547)</f>
        <v>#REF!</v>
      </c>
      <c r="L547" s="152" t="e">
        <f>VLOOKUP($A547,Atashe!$B$478:$M$541,7,FALSE)-SUM($D547:K547)</f>
        <v>#REF!</v>
      </c>
      <c r="M547" s="152" t="e">
        <f>VLOOKUP($A547,Atashe!$B$478:$M$541,7,FALSE)-SUM($D547:L547)</f>
        <v>#REF!</v>
      </c>
      <c r="N547" s="152" t="e">
        <f>VLOOKUP($A547,Atashe!$B$478:$M$541,7,FALSE)-SUM($D547:M547)</f>
        <v>#REF!</v>
      </c>
      <c r="O547" s="152" t="e">
        <f>VLOOKUP($A547,Atashe!$B$478:$M$541,7,FALSE)-SUM($D547:N547)</f>
        <v>#REF!</v>
      </c>
      <c r="P547" s="150" t="e">
        <f>SUM(D547:O547)</f>
        <v>#REF!</v>
      </c>
      <c r="Q547" s="150" t="e">
        <f t="shared" si="197"/>
        <v>#REF!</v>
      </c>
    </row>
    <row r="548" spans="1:17" s="207" customFormat="1" ht="18.75" x14ac:dyDescent="0.3">
      <c r="A548" s="15">
        <v>13951</v>
      </c>
      <c r="B548" s="24" t="s">
        <v>8</v>
      </c>
      <c r="C548" s="204">
        <f>SUMIF(Atashe!$B$481:$B$541,'Spenzimet mujore -Atashe'!A548,Atashe!$D$481:$D$541)</f>
        <v>0</v>
      </c>
      <c r="D548" s="152" t="e">
        <f>VLOOKUP($A548,Atashe!$B$478:$M$541,7,FALSE)</f>
        <v>#REF!</v>
      </c>
      <c r="E548" s="152" t="e">
        <f>VLOOKUP($A548,Atashe!$B$478:$M$541,7,FALSE)-SUM($D548:D548)</f>
        <v>#REF!</v>
      </c>
      <c r="F548" s="152" t="e">
        <f>VLOOKUP($A548,Atashe!$B$478:$M$541,7,FALSE)-SUM($D548:E548)</f>
        <v>#REF!</v>
      </c>
      <c r="G548" s="152" t="e">
        <f>VLOOKUP($A548,Atashe!$B$478:$M$541,7,FALSE)-SUM($D548:F548)</f>
        <v>#REF!</v>
      </c>
      <c r="H548" s="152" t="e">
        <f>VLOOKUP($A548,Atashe!$B$478:$M$541,7,FALSE)-SUM($D548:G548)</f>
        <v>#REF!</v>
      </c>
      <c r="I548" s="152" t="e">
        <f>VLOOKUP($A548,Atashe!$B$478:$M$541,7,FALSE)-SUM($D548:H548)</f>
        <v>#REF!</v>
      </c>
      <c r="J548" s="152" t="e">
        <f>VLOOKUP($A548,Atashe!$B$478:$M$541,7,FALSE)-SUM($D548:I548)</f>
        <v>#REF!</v>
      </c>
      <c r="K548" s="152" t="e">
        <f>VLOOKUP($A548,Atashe!$B$478:$M$541,7,FALSE)-SUM($D548:J548)</f>
        <v>#REF!</v>
      </c>
      <c r="L548" s="152" t="e">
        <f>VLOOKUP($A548,Atashe!$B$478:$M$541,7,FALSE)-SUM($D548:K548)</f>
        <v>#REF!</v>
      </c>
      <c r="M548" s="152" t="e">
        <f>VLOOKUP($A548,Atashe!$B$478:$M$541,7,FALSE)-SUM($D548:L548)</f>
        <v>#REF!</v>
      </c>
      <c r="N548" s="152" t="e">
        <f>VLOOKUP($A548,Atashe!$B$478:$M$541,7,FALSE)-SUM($D548:M548)</f>
        <v>#REF!</v>
      </c>
      <c r="O548" s="152" t="e">
        <f>VLOOKUP($A548,Atashe!$B$478:$M$541,7,FALSE)-SUM($D548:N548)</f>
        <v>#REF!</v>
      </c>
      <c r="P548" s="150" t="e">
        <f>SUM(D548:O548)</f>
        <v>#REF!</v>
      </c>
      <c r="Q548" s="150" t="e">
        <f>IF(P548&gt;0,P548/C548*100," ")</f>
        <v>#REF!</v>
      </c>
    </row>
    <row r="549" spans="1:17" s="240" customFormat="1" ht="18.75" x14ac:dyDescent="0.3">
      <c r="A549" s="15">
        <v>13952</v>
      </c>
      <c r="B549" s="24" t="s">
        <v>192</v>
      </c>
      <c r="C549" s="204">
        <f>SUMIF(Atashe!$B$481:$B$541,'Spenzimet mujore -Atashe'!A549,Atashe!$D$481:$D$541)</f>
        <v>0</v>
      </c>
      <c r="D549" s="152" t="e">
        <f>VLOOKUP($A549,Atashe!$B$478:$M$541,7,FALSE)</f>
        <v>#REF!</v>
      </c>
      <c r="E549" s="152" t="e">
        <f>VLOOKUP($A549,Atashe!$B$478:$M$541,7,FALSE)-SUM($D549:D549)</f>
        <v>#REF!</v>
      </c>
      <c r="F549" s="152" t="e">
        <f>VLOOKUP($A549,Atashe!$B$478:$M$541,7,FALSE)-SUM($D549:E549)</f>
        <v>#REF!</v>
      </c>
      <c r="G549" s="152" t="e">
        <f>VLOOKUP($A549,Atashe!$B$478:$M$541,7,FALSE)-SUM($D549:F549)</f>
        <v>#REF!</v>
      </c>
      <c r="H549" s="152" t="e">
        <f>VLOOKUP($A549,Atashe!$B$478:$M$541,7,FALSE)-SUM($D549:G549)</f>
        <v>#REF!</v>
      </c>
      <c r="I549" s="152" t="e">
        <f>VLOOKUP($A549,Atashe!$B$478:$M$541,7,FALSE)-SUM($D549:H549)</f>
        <v>#REF!</v>
      </c>
      <c r="J549" s="152" t="e">
        <f>VLOOKUP($A549,Atashe!$B$478:$M$541,7,FALSE)-SUM($D549:I549)</f>
        <v>#REF!</v>
      </c>
      <c r="K549" s="152" t="e">
        <f>VLOOKUP($A549,Atashe!$B$478:$M$541,7,FALSE)-SUM($D549:J549)</f>
        <v>#REF!</v>
      </c>
      <c r="L549" s="152" t="e">
        <f>VLOOKUP($A549,Atashe!$B$478:$M$541,7,FALSE)-SUM($D549:K549)</f>
        <v>#REF!</v>
      </c>
      <c r="M549" s="152" t="e">
        <f>VLOOKUP($A549,Atashe!$B$478:$M$541,7,FALSE)-SUM($D549:L549)</f>
        <v>#REF!</v>
      </c>
      <c r="N549" s="152" t="e">
        <f>VLOOKUP($A549,Atashe!$B$478:$M$541,7,FALSE)-SUM($D549:M549)</f>
        <v>#REF!</v>
      </c>
      <c r="O549" s="152" t="e">
        <f>VLOOKUP($A549,Atashe!$B$478:$M$541,7,FALSE)-SUM($D549:N549)</f>
        <v>#REF!</v>
      </c>
      <c r="P549" s="150" t="e">
        <f>SUM(D549:O549)</f>
        <v>#REF!</v>
      </c>
      <c r="Q549" s="150" t="e">
        <f>IF(P549&gt;0,P549/C549*100," ")</f>
        <v>#REF!</v>
      </c>
    </row>
    <row r="550" spans="1:17" s="195" customFormat="1" ht="18.75" x14ac:dyDescent="0.3">
      <c r="A550" s="15">
        <v>13953</v>
      </c>
      <c r="B550" s="24" t="s">
        <v>130</v>
      </c>
      <c r="C550" s="66">
        <f>SUMIF(Atashe!$B$481:$B$541,'Spenzimet mujore -Atashe'!A550,Atashe!$D$481:$D$541)</f>
        <v>0</v>
      </c>
      <c r="D550" s="152" t="e">
        <f>VLOOKUP($A550,Atashe!$B$478:$M$541,7,FALSE)</f>
        <v>#REF!</v>
      </c>
      <c r="E550" s="152" t="e">
        <f>VLOOKUP($A550,Atashe!$B$478:$M$541,7,FALSE)-SUM($D550:D550)</f>
        <v>#REF!</v>
      </c>
      <c r="F550" s="152" t="e">
        <f>VLOOKUP($A550,Atashe!$B$478:$M$541,7,FALSE)-SUM($D550:E550)</f>
        <v>#REF!</v>
      </c>
      <c r="G550" s="152" t="e">
        <f>VLOOKUP($A550,Atashe!$B$478:$M$541,7,FALSE)-SUM($D550:F550)</f>
        <v>#REF!</v>
      </c>
      <c r="H550" s="152" t="e">
        <f>VLOOKUP($A550,Atashe!$B$478:$M$541,7,FALSE)-SUM($D550:G550)</f>
        <v>#REF!</v>
      </c>
      <c r="I550" s="152" t="e">
        <f>VLOOKUP($A550,Atashe!$B$478:$M$541,7,FALSE)-SUM($D550:H550)</f>
        <v>#REF!</v>
      </c>
      <c r="J550" s="152" t="e">
        <f>VLOOKUP($A550,Atashe!$B$478:$M$541,7,FALSE)-SUM($D550:I550)</f>
        <v>#REF!</v>
      </c>
      <c r="K550" s="152" t="e">
        <f>VLOOKUP($A550,Atashe!$B$478:$M$541,7,FALSE)-SUM($D550:J550)</f>
        <v>#REF!</v>
      </c>
      <c r="L550" s="152" t="e">
        <f>VLOOKUP($A550,Atashe!$B$478:$M$541,7,FALSE)-SUM($D550:K550)</f>
        <v>#REF!</v>
      </c>
      <c r="M550" s="152" t="e">
        <f>VLOOKUP($A550,Atashe!$B$478:$M$541,7,FALSE)-SUM($D550:L550)</f>
        <v>#REF!</v>
      </c>
      <c r="N550" s="152" t="e">
        <f>VLOOKUP($A550,Atashe!$B$478:$M$541,7,FALSE)-SUM($D550:M550)</f>
        <v>#REF!</v>
      </c>
      <c r="O550" s="152" t="e">
        <f>VLOOKUP($A550,Atashe!$B$478:$M$541,7,FALSE)-SUM($D550:N550)</f>
        <v>#REF!</v>
      </c>
      <c r="P550" s="150" t="e">
        <f>SUM(D550:O550)</f>
        <v>#REF!</v>
      </c>
      <c r="Q550" s="150" t="e">
        <f t="shared" si="197"/>
        <v>#REF!</v>
      </c>
    </row>
    <row r="551" spans="1:17" s="188" customFormat="1" ht="18.75" x14ac:dyDescent="0.3">
      <c r="A551" s="189">
        <v>1400</v>
      </c>
      <c r="B551" s="190" t="s">
        <v>124</v>
      </c>
      <c r="C551" s="191">
        <f t="shared" ref="C551:N551" si="207">SUM(C552:C555)</f>
        <v>0</v>
      </c>
      <c r="D551" s="191" t="e">
        <f t="shared" si="207"/>
        <v>#REF!</v>
      </c>
      <c r="E551" s="191" t="e">
        <f t="shared" si="207"/>
        <v>#REF!</v>
      </c>
      <c r="F551" s="191" t="e">
        <f t="shared" si="207"/>
        <v>#REF!</v>
      </c>
      <c r="G551" s="191" t="e">
        <f t="shared" si="207"/>
        <v>#REF!</v>
      </c>
      <c r="H551" s="191" t="e">
        <f t="shared" si="207"/>
        <v>#REF!</v>
      </c>
      <c r="I551" s="191" t="e">
        <f t="shared" si="207"/>
        <v>#REF!</v>
      </c>
      <c r="J551" s="191" t="e">
        <f t="shared" si="207"/>
        <v>#REF!</v>
      </c>
      <c r="K551" s="191" t="e">
        <f t="shared" si="207"/>
        <v>#REF!</v>
      </c>
      <c r="L551" s="191" t="e">
        <f t="shared" si="207"/>
        <v>#REF!</v>
      </c>
      <c r="M551" s="191" t="e">
        <f t="shared" si="207"/>
        <v>#REF!</v>
      </c>
      <c r="N551" s="191" t="e">
        <f t="shared" si="207"/>
        <v>#REF!</v>
      </c>
      <c r="O551" s="191" t="e">
        <f>SUM(O552:O555)</f>
        <v>#REF!</v>
      </c>
      <c r="P551" s="191" t="e">
        <f>SUM(P552:P555)</f>
        <v>#REF!</v>
      </c>
      <c r="Q551" s="191" t="e">
        <f t="shared" si="197"/>
        <v>#REF!</v>
      </c>
    </row>
    <row r="552" spans="1:17" ht="18.75" x14ac:dyDescent="0.3">
      <c r="A552" s="15">
        <v>14010</v>
      </c>
      <c r="B552" s="24" t="s">
        <v>9</v>
      </c>
      <c r="C552" s="66">
        <f>SUMIF(Atashe!$B$481:$B$541,'Spenzimet mujore -Atashe'!A552,Atashe!$D$481:$D$541)</f>
        <v>0</v>
      </c>
      <c r="D552" s="152" t="e">
        <f>VLOOKUP($A552,Atashe!$B$478:$M$541,7,FALSE)</f>
        <v>#REF!</v>
      </c>
      <c r="E552" s="152" t="e">
        <f>VLOOKUP($A552,Atashe!$B$478:$M$541,7,FALSE)-SUM($D552:D552)</f>
        <v>#REF!</v>
      </c>
      <c r="F552" s="152" t="e">
        <f>VLOOKUP($A552,Atashe!$B$478:$M$541,7,FALSE)-SUM($D552:E552)</f>
        <v>#REF!</v>
      </c>
      <c r="G552" s="152" t="e">
        <f>VLOOKUP($A552,Atashe!$B$478:$M$541,7,FALSE)-SUM($D552:F552)</f>
        <v>#REF!</v>
      </c>
      <c r="H552" s="152" t="e">
        <f>VLOOKUP($A552,Atashe!$B$478:$M$541,7,FALSE)-SUM($D552:G552)</f>
        <v>#REF!</v>
      </c>
      <c r="I552" s="152" t="e">
        <f>VLOOKUP($A552,Atashe!$B$478:$M$541,7,FALSE)-SUM($D552:H552)</f>
        <v>#REF!</v>
      </c>
      <c r="J552" s="152" t="e">
        <f>VLOOKUP($A552,Atashe!$B$478:$M$541,7,FALSE)-SUM($D552:I552)</f>
        <v>#REF!</v>
      </c>
      <c r="K552" s="152" t="e">
        <f>VLOOKUP($A552,Atashe!$B$478:$M$541,7,FALSE)-SUM($D552:J552)</f>
        <v>#REF!</v>
      </c>
      <c r="L552" s="152" t="e">
        <f>VLOOKUP($A552,Atashe!$B$478:$M$541,7,FALSE)-SUM($D552:K552)</f>
        <v>#REF!</v>
      </c>
      <c r="M552" s="152" t="e">
        <f>VLOOKUP($A552,Atashe!$B$478:$M$541,7,FALSE)-SUM($D552:L552)</f>
        <v>#REF!</v>
      </c>
      <c r="N552" s="152" t="e">
        <f>VLOOKUP($A552,Atashe!$B$478:$M$541,7,FALSE)-SUM($D552:M552)</f>
        <v>#REF!</v>
      </c>
      <c r="O552" s="152" t="e">
        <f>VLOOKUP($A552,Atashe!$B$478:$M$541,7,FALSE)-SUM($D552:N552)</f>
        <v>#REF!</v>
      </c>
      <c r="P552" s="150" t="e">
        <f>SUM(D552:O552)</f>
        <v>#REF!</v>
      </c>
      <c r="Q552" s="150" t="e">
        <f t="shared" si="197"/>
        <v>#REF!</v>
      </c>
    </row>
    <row r="553" spans="1:17" s="202" customFormat="1" ht="18.75" x14ac:dyDescent="0.3">
      <c r="A553" s="15">
        <v>14020</v>
      </c>
      <c r="B553" s="24" t="s">
        <v>135</v>
      </c>
      <c r="C553" s="204">
        <f>SUMIF(Atashe!$B$481:$B$541,'Spenzimet mujore -Atashe'!A553,Atashe!$D$481:$D$541)</f>
        <v>0</v>
      </c>
      <c r="D553" s="152" t="e">
        <f>VLOOKUP($A553,Atashe!$B$478:$M$541,7,FALSE)</f>
        <v>#REF!</v>
      </c>
      <c r="E553" s="152" t="e">
        <f>VLOOKUP($A553,Atashe!$B$478:$M$541,7,FALSE)-SUM($D553:D553)</f>
        <v>#REF!</v>
      </c>
      <c r="F553" s="152" t="e">
        <f>VLOOKUP($A553,Atashe!$B$478:$M$541,7,FALSE)-SUM($D553:E553)</f>
        <v>#REF!</v>
      </c>
      <c r="G553" s="152" t="e">
        <f>VLOOKUP($A553,Atashe!$B$478:$M$541,7,FALSE)-SUM($D553:F553)</f>
        <v>#REF!</v>
      </c>
      <c r="H553" s="152" t="e">
        <f>VLOOKUP($A553,Atashe!$B$478:$M$541,7,FALSE)-SUM($D553:G553)</f>
        <v>#REF!</v>
      </c>
      <c r="I553" s="152" t="e">
        <f>VLOOKUP($A553,Atashe!$B$478:$M$541,7,FALSE)-SUM($D553:H553)</f>
        <v>#REF!</v>
      </c>
      <c r="J553" s="152" t="e">
        <f>VLOOKUP($A553,Atashe!$B$478:$M$541,7,FALSE)-SUM($D553:I553)</f>
        <v>#REF!</v>
      </c>
      <c r="K553" s="152" t="e">
        <f>VLOOKUP($A553,Atashe!$B$478:$M$541,7,FALSE)-SUM($D553:J553)</f>
        <v>#REF!</v>
      </c>
      <c r="L553" s="152" t="e">
        <f>VLOOKUP($A553,Atashe!$B$478:$M$541,7,FALSE)-SUM($D553:K553)</f>
        <v>#REF!</v>
      </c>
      <c r="M553" s="152" t="e">
        <f>VLOOKUP($A553,Atashe!$B$478:$M$541,7,FALSE)-SUM($D553:L553)</f>
        <v>#REF!</v>
      </c>
      <c r="N553" s="152" t="e">
        <f>VLOOKUP($A553,Atashe!$B$478:$M$541,7,FALSE)-SUM($D553:M553)</f>
        <v>#REF!</v>
      </c>
      <c r="O553" s="152" t="e">
        <f>VLOOKUP($A553,Atashe!$B$478:$M$541,7,FALSE)-SUM($D553:N553)</f>
        <v>#REF!</v>
      </c>
      <c r="P553" s="150" t="e">
        <f>SUM(D553:O553)</f>
        <v>#REF!</v>
      </c>
      <c r="Q553" s="150" t="e">
        <f>IF(P553&gt;0,P553/C553*100," ")</f>
        <v>#REF!</v>
      </c>
    </row>
    <row r="554" spans="1:17" s="230" customFormat="1" ht="18.75" x14ac:dyDescent="0.3">
      <c r="A554" s="15">
        <v>14040</v>
      </c>
      <c r="B554" s="24" t="s">
        <v>29</v>
      </c>
      <c r="C554" s="204">
        <f>SUMIF(Atashe!$B$481:$B$541,'Spenzimet mujore -Atashe'!A554,Atashe!$D$481:$D$541)</f>
        <v>0</v>
      </c>
      <c r="D554" s="152" t="e">
        <f>VLOOKUP($A554,Atashe!$B$478:$M$541,7,FALSE)</f>
        <v>#REF!</v>
      </c>
      <c r="E554" s="152" t="e">
        <f>VLOOKUP($A554,Atashe!$B$478:$M$541,7,FALSE)-SUM($D554:D554)</f>
        <v>#REF!</v>
      </c>
      <c r="F554" s="152" t="e">
        <f>VLOOKUP($A554,Atashe!$B$478:$M$541,7,FALSE)-SUM($D554:E554)</f>
        <v>#REF!</v>
      </c>
      <c r="G554" s="152" t="e">
        <f>VLOOKUP($A554,Atashe!$B$478:$M$541,7,FALSE)-SUM($D554:F554)</f>
        <v>#REF!</v>
      </c>
      <c r="H554" s="152" t="e">
        <f>VLOOKUP($A554,Atashe!$B$478:$M$541,7,FALSE)-SUM($D554:G554)</f>
        <v>#REF!</v>
      </c>
      <c r="I554" s="152" t="e">
        <f>VLOOKUP($A554,Atashe!$B$478:$M$541,7,FALSE)-SUM($D554:H554)</f>
        <v>#REF!</v>
      </c>
      <c r="J554" s="152" t="e">
        <f>VLOOKUP($A554,Atashe!$B$478:$M$541,7,FALSE)-SUM($D554:I554)</f>
        <v>#REF!</v>
      </c>
      <c r="K554" s="152" t="e">
        <f>VLOOKUP($A554,Atashe!$B$478:$M$541,7,FALSE)-SUM($D554:J554)</f>
        <v>#REF!</v>
      </c>
      <c r="L554" s="152" t="e">
        <f>VLOOKUP($A554,Atashe!$B$478:$M$541,7,FALSE)-SUM($D554:K554)</f>
        <v>#REF!</v>
      </c>
      <c r="M554" s="152" t="e">
        <f>VLOOKUP($A554,Atashe!$B$478:$M$541,7,FALSE)-SUM($D554:L554)</f>
        <v>#REF!</v>
      </c>
      <c r="N554" s="152" t="e">
        <f>VLOOKUP($A554,Atashe!$B$478:$M$541,7,FALSE)-SUM($D554:M554)</f>
        <v>#REF!</v>
      </c>
      <c r="O554" s="152" t="e">
        <f>VLOOKUP($A554,Atashe!$B$478:$M$541,7,FALSE)-SUM($D554:N554)</f>
        <v>#REF!</v>
      </c>
      <c r="P554" s="150" t="e">
        <f>SUM(D554:O554)</f>
        <v>#REF!</v>
      </c>
      <c r="Q554" s="150" t="e">
        <f>IF(P554&gt;0,P554/C554*100," ")</f>
        <v>#REF!</v>
      </c>
    </row>
    <row r="555" spans="1:17" s="195" customFormat="1" ht="18.75" x14ac:dyDescent="0.3">
      <c r="A555" s="15">
        <v>14050</v>
      </c>
      <c r="B555" s="24" t="s">
        <v>190</v>
      </c>
      <c r="C555" s="66">
        <f>SUMIF(Atashe!$B$481:$B$541,'Spenzimet mujore -Atashe'!A555,Atashe!$D$481:$D$541)</f>
        <v>0</v>
      </c>
      <c r="D555" s="152" t="e">
        <f>VLOOKUP($A555,Atashe!$B$478:$M$541,7,FALSE)</f>
        <v>#REF!</v>
      </c>
      <c r="E555" s="152" t="e">
        <f>VLOOKUP($A555,Atashe!$B$478:$M$541,7,FALSE)-SUM($D555:D555)</f>
        <v>#REF!</v>
      </c>
      <c r="F555" s="152" t="e">
        <f>VLOOKUP($A555,Atashe!$B$478:$M$541,7,FALSE)-SUM($D555:E555)</f>
        <v>#REF!</v>
      </c>
      <c r="G555" s="152" t="e">
        <f>VLOOKUP($A555,Atashe!$B$478:$M$541,7,FALSE)-SUM($D555:F555)</f>
        <v>#REF!</v>
      </c>
      <c r="H555" s="152" t="e">
        <f>VLOOKUP($A555,Atashe!$B$478:$M$541,7,FALSE)-SUM($D555:G555)</f>
        <v>#REF!</v>
      </c>
      <c r="I555" s="152" t="e">
        <f>VLOOKUP($A555,Atashe!$B$478:$M$541,7,FALSE)-SUM($D555:H555)</f>
        <v>#REF!</v>
      </c>
      <c r="J555" s="152" t="e">
        <f>VLOOKUP($A555,Atashe!$B$478:$M$541,7,FALSE)-SUM($D555:I555)</f>
        <v>#REF!</v>
      </c>
      <c r="K555" s="152" t="e">
        <f>VLOOKUP($A555,Atashe!$B$478:$M$541,7,FALSE)-SUM($D555:J555)</f>
        <v>#REF!</v>
      </c>
      <c r="L555" s="152" t="e">
        <f>VLOOKUP($A555,Atashe!$B$478:$M$541,7,FALSE)-SUM($D555:K555)</f>
        <v>#REF!</v>
      </c>
      <c r="M555" s="152" t="e">
        <f>VLOOKUP($A555,Atashe!$B$478:$M$541,7,FALSE)-SUM($D555:L555)</f>
        <v>#REF!</v>
      </c>
      <c r="N555" s="152" t="e">
        <f>VLOOKUP($A555,Atashe!$B$478:$M$541,7,FALSE)-SUM($D555:M555)</f>
        <v>#REF!</v>
      </c>
      <c r="O555" s="152" t="e">
        <f>VLOOKUP($A555,Atashe!$B$478:$M$541,7,FALSE)-SUM($D555:N555)</f>
        <v>#REF!</v>
      </c>
      <c r="P555" s="150" t="e">
        <f>SUM(D555:O555)</f>
        <v>#REF!</v>
      </c>
      <c r="Q555" s="150" t="e">
        <f t="shared" ref="Q555:Q569" si="208">IF(P555&gt;0,P555/C555*100," ")</f>
        <v>#REF!</v>
      </c>
    </row>
    <row r="556" spans="1:17" s="188" customFormat="1" ht="18.75" x14ac:dyDescent="0.3">
      <c r="A556" s="189">
        <v>1410</v>
      </c>
      <c r="B556" s="190" t="s">
        <v>125</v>
      </c>
      <c r="C556" s="191">
        <f t="shared" ref="C556:N556" si="209">SUM(C557:C559)</f>
        <v>0</v>
      </c>
      <c r="D556" s="191" t="e">
        <f t="shared" si="209"/>
        <v>#REF!</v>
      </c>
      <c r="E556" s="191" t="e">
        <f t="shared" si="209"/>
        <v>#REF!</v>
      </c>
      <c r="F556" s="191" t="e">
        <f t="shared" si="209"/>
        <v>#REF!</v>
      </c>
      <c r="G556" s="191" t="e">
        <f t="shared" si="209"/>
        <v>#REF!</v>
      </c>
      <c r="H556" s="191" t="e">
        <f t="shared" si="209"/>
        <v>#REF!</v>
      </c>
      <c r="I556" s="191" t="e">
        <f t="shared" si="209"/>
        <v>#REF!</v>
      </c>
      <c r="J556" s="191" t="e">
        <f t="shared" si="209"/>
        <v>#REF!</v>
      </c>
      <c r="K556" s="191" t="e">
        <f t="shared" si="209"/>
        <v>#REF!</v>
      </c>
      <c r="L556" s="191" t="e">
        <f t="shared" si="209"/>
        <v>#REF!</v>
      </c>
      <c r="M556" s="191" t="e">
        <f t="shared" si="209"/>
        <v>#REF!</v>
      </c>
      <c r="N556" s="191" t="e">
        <f t="shared" si="209"/>
        <v>#REF!</v>
      </c>
      <c r="O556" s="191" t="e">
        <f>SUM(O557:O559)</f>
        <v>#REF!</v>
      </c>
      <c r="P556" s="191" t="e">
        <f>SUM(P557:P559)</f>
        <v>#REF!</v>
      </c>
      <c r="Q556" s="191" t="e">
        <f t="shared" si="208"/>
        <v>#REF!</v>
      </c>
    </row>
    <row r="557" spans="1:17" ht="18.75" x14ac:dyDescent="0.3">
      <c r="A557" s="15">
        <v>14110</v>
      </c>
      <c r="B557" s="22" t="s">
        <v>30</v>
      </c>
      <c r="C557" s="66">
        <f>SUMIF(Atashe!$B$481:$B$541,'Spenzimet mujore -Atashe'!A557,Atashe!$D$481:$D$541)</f>
        <v>0</v>
      </c>
      <c r="D557" s="152" t="e">
        <f>VLOOKUP($A557,Atashe!$B$478:$M$541,7,FALSE)</f>
        <v>#REF!</v>
      </c>
      <c r="E557" s="152" t="e">
        <f>VLOOKUP($A557,Atashe!$B$478:$M$541,7,FALSE)-SUM($D557:D557)</f>
        <v>#REF!</v>
      </c>
      <c r="F557" s="152" t="e">
        <f>VLOOKUP($A557,Atashe!$B$478:$M$541,7,FALSE)-SUM($D557:E557)</f>
        <v>#REF!</v>
      </c>
      <c r="G557" s="152" t="e">
        <f>VLOOKUP($A557,Atashe!$B$478:$M$541,7,FALSE)-SUM($D557:F557)</f>
        <v>#REF!</v>
      </c>
      <c r="H557" s="152" t="e">
        <f>VLOOKUP($A557,Atashe!$B$478:$M$541,7,FALSE)-SUM($D557:G557)</f>
        <v>#REF!</v>
      </c>
      <c r="I557" s="152" t="e">
        <f>VLOOKUP($A557,Atashe!$B$478:$M$541,7,FALSE)-SUM($D557:H557)</f>
        <v>#REF!</v>
      </c>
      <c r="J557" s="152" t="e">
        <f>VLOOKUP($A557,Atashe!$B$478:$M$541,7,FALSE)-SUM($D557:I557)</f>
        <v>#REF!</v>
      </c>
      <c r="K557" s="152" t="e">
        <f>VLOOKUP($A557,Atashe!$B$478:$M$541,7,FALSE)-SUM($D557:J557)</f>
        <v>#REF!</v>
      </c>
      <c r="L557" s="152" t="e">
        <f>VLOOKUP($A557,Atashe!$B$478:$M$541,7,FALSE)-SUM($D557:K557)</f>
        <v>#REF!</v>
      </c>
      <c r="M557" s="152" t="e">
        <f>VLOOKUP($A557,Atashe!$B$478:$M$541,7,FALSE)-SUM($D557:L557)</f>
        <v>#REF!</v>
      </c>
      <c r="N557" s="152" t="e">
        <f>VLOOKUP($A557,Atashe!$B$478:$M$541,7,FALSE)-SUM($D557:M557)</f>
        <v>#REF!</v>
      </c>
      <c r="O557" s="152" t="e">
        <f>VLOOKUP($A557,Atashe!$B$478:$M$541,7,FALSE)-SUM($D557:N557)</f>
        <v>#REF!</v>
      </c>
      <c r="P557" s="150" t="e">
        <f>SUM(D557:O557)</f>
        <v>#REF!</v>
      </c>
      <c r="Q557" s="150" t="e">
        <f t="shared" si="208"/>
        <v>#REF!</v>
      </c>
    </row>
    <row r="558" spans="1:17" ht="18.75" x14ac:dyDescent="0.3">
      <c r="A558" s="138">
        <v>14140</v>
      </c>
      <c r="B558" s="22" t="s">
        <v>82</v>
      </c>
      <c r="C558" s="66">
        <f>SUMIF(Atashe!$B$481:$B$541,'Spenzimet mujore -Atashe'!A558,Atashe!$D$481:$D$541)</f>
        <v>0</v>
      </c>
      <c r="D558" s="152" t="e">
        <f>VLOOKUP($A558,Atashe!$B$478:$M$541,7,FALSE)</f>
        <v>#REF!</v>
      </c>
      <c r="E558" s="152" t="e">
        <f>VLOOKUP($A558,Atashe!$B$478:$M$541,7,FALSE)-SUM($D558:D558)</f>
        <v>#REF!</v>
      </c>
      <c r="F558" s="152" t="e">
        <f>VLOOKUP($A558,Atashe!$B$478:$M$541,7,FALSE)-SUM($D558:E558)</f>
        <v>#REF!</v>
      </c>
      <c r="G558" s="152" t="e">
        <f>VLOOKUP($A558,Atashe!$B$478:$M$541,7,FALSE)-SUM($D558:F558)</f>
        <v>#REF!</v>
      </c>
      <c r="H558" s="152" t="e">
        <f>VLOOKUP($A558,Atashe!$B$478:$M$541,7,FALSE)-SUM($D558:G558)</f>
        <v>#REF!</v>
      </c>
      <c r="I558" s="152" t="e">
        <f>VLOOKUP($A558,Atashe!$B$478:$M$541,7,FALSE)-SUM($D558:H558)</f>
        <v>#REF!</v>
      </c>
      <c r="J558" s="152" t="e">
        <f>VLOOKUP($A558,Atashe!$B$478:$M$541,7,FALSE)-SUM($D558:I558)</f>
        <v>#REF!</v>
      </c>
      <c r="K558" s="152" t="e">
        <f>VLOOKUP($A558,Atashe!$B$478:$M$541,7,FALSE)-SUM($D558:J558)</f>
        <v>#REF!</v>
      </c>
      <c r="L558" s="152" t="e">
        <f>VLOOKUP($A558,Atashe!$B$478:$M$541,7,FALSE)-SUM($D558:K558)</f>
        <v>#REF!</v>
      </c>
      <c r="M558" s="152" t="e">
        <f>VLOOKUP($A558,Atashe!$B$478:$M$541,7,FALSE)-SUM($D558:L558)</f>
        <v>#REF!</v>
      </c>
      <c r="N558" s="152" t="e">
        <f>VLOOKUP($A558,Atashe!$B$478:$M$541,7,FALSE)-SUM($D558:M558)</f>
        <v>#REF!</v>
      </c>
      <c r="O558" s="152" t="e">
        <f>VLOOKUP($A558,Atashe!$B$478:$M$541,7,FALSE)-SUM($D558:N558)</f>
        <v>#REF!</v>
      </c>
      <c r="P558" s="150" t="e">
        <f>SUM(D558:O558)</f>
        <v>#REF!</v>
      </c>
      <c r="Q558" s="150" t="e">
        <f t="shared" si="208"/>
        <v>#REF!</v>
      </c>
    </row>
    <row r="559" spans="1:17" s="195" customFormat="1" ht="18.75" x14ac:dyDescent="0.3">
      <c r="A559" s="196">
        <v>14150</v>
      </c>
      <c r="B559" s="22" t="s">
        <v>131</v>
      </c>
      <c r="C559" s="66">
        <f>SUMIF(Atashe!$B$481:$B$541,'Spenzimet mujore -Atashe'!A559,Atashe!$D$481:$D$541)</f>
        <v>0</v>
      </c>
      <c r="D559" s="152" t="e">
        <f>VLOOKUP($A559,Atashe!$B$478:$M$541,7,FALSE)</f>
        <v>#REF!</v>
      </c>
      <c r="E559" s="152" t="e">
        <f>VLOOKUP($A559,Atashe!$B$478:$M$541,7,FALSE)-SUM($D559:D559)</f>
        <v>#REF!</v>
      </c>
      <c r="F559" s="152" t="e">
        <f>VLOOKUP($A559,Atashe!$B$478:$M$541,7,FALSE)-SUM($D559:E559)</f>
        <v>#REF!</v>
      </c>
      <c r="G559" s="152" t="e">
        <f>VLOOKUP($A559,Atashe!$B$478:$M$541,7,FALSE)-SUM($D559:F559)</f>
        <v>#REF!</v>
      </c>
      <c r="H559" s="152" t="e">
        <f>VLOOKUP($A559,Atashe!$B$478:$M$541,7,FALSE)-SUM($D559:G559)</f>
        <v>#REF!</v>
      </c>
      <c r="I559" s="152" t="e">
        <f>VLOOKUP($A559,Atashe!$B$478:$M$541,7,FALSE)-SUM($D559:H559)</f>
        <v>#REF!</v>
      </c>
      <c r="J559" s="152" t="e">
        <f>VLOOKUP($A559,Atashe!$B$478:$M$541,7,FALSE)-SUM($D559:I559)</f>
        <v>#REF!</v>
      </c>
      <c r="K559" s="152" t="e">
        <f>VLOOKUP($A559,Atashe!$B$478:$M$541,7,FALSE)-SUM($D559:J559)</f>
        <v>#REF!</v>
      </c>
      <c r="L559" s="152" t="e">
        <f>VLOOKUP($A559,Atashe!$B$478:$M$541,7,FALSE)-SUM($D559:K559)</f>
        <v>#REF!</v>
      </c>
      <c r="M559" s="152" t="e">
        <f>VLOOKUP($A559,Atashe!$B$478:$M$541,7,FALSE)-SUM($D559:L559)</f>
        <v>#REF!</v>
      </c>
      <c r="N559" s="152" t="e">
        <f>VLOOKUP($A559,Atashe!$B$478:$M$541,7,FALSE)-SUM($D559:M559)</f>
        <v>#REF!</v>
      </c>
      <c r="O559" s="152" t="e">
        <f>VLOOKUP($A559,Atashe!$B$478:$M$541,7,FALSE)-SUM($D559:N559)</f>
        <v>#REF!</v>
      </c>
      <c r="P559" s="150" t="e">
        <f>SUM(D559:O559)</f>
        <v>#REF!</v>
      </c>
      <c r="Q559" s="150" t="e">
        <f t="shared" si="208"/>
        <v>#REF!</v>
      </c>
    </row>
    <row r="560" spans="1:17" s="207" customFormat="1" ht="18.75" x14ac:dyDescent="0.3">
      <c r="A560" s="189">
        <v>1420</v>
      </c>
      <c r="B560" s="190" t="s">
        <v>126</v>
      </c>
      <c r="C560" s="191">
        <f t="shared" ref="C560:P560" si="210">SUM(C561:C561)</f>
        <v>0</v>
      </c>
      <c r="D560" s="191" t="e">
        <f t="shared" si="210"/>
        <v>#REF!</v>
      </c>
      <c r="E560" s="191" t="e">
        <f t="shared" si="210"/>
        <v>#REF!</v>
      </c>
      <c r="F560" s="191" t="e">
        <f t="shared" si="210"/>
        <v>#REF!</v>
      </c>
      <c r="G560" s="191" t="e">
        <f t="shared" si="210"/>
        <v>#REF!</v>
      </c>
      <c r="H560" s="191" t="e">
        <f t="shared" si="210"/>
        <v>#REF!</v>
      </c>
      <c r="I560" s="191" t="e">
        <f t="shared" si="210"/>
        <v>#REF!</v>
      </c>
      <c r="J560" s="191" t="e">
        <f t="shared" si="210"/>
        <v>#REF!</v>
      </c>
      <c r="K560" s="191" t="e">
        <f t="shared" si="210"/>
        <v>#REF!</v>
      </c>
      <c r="L560" s="191" t="e">
        <f t="shared" si="210"/>
        <v>#REF!</v>
      </c>
      <c r="M560" s="191" t="e">
        <f t="shared" si="210"/>
        <v>#REF!</v>
      </c>
      <c r="N560" s="191" t="e">
        <f t="shared" si="210"/>
        <v>#REF!</v>
      </c>
      <c r="O560" s="191" t="e">
        <f t="shared" si="210"/>
        <v>#REF!</v>
      </c>
      <c r="P560" s="191" t="e">
        <f t="shared" si="210"/>
        <v>#REF!</v>
      </c>
      <c r="Q560" s="191" t="e">
        <f t="shared" si="208"/>
        <v>#REF!</v>
      </c>
    </row>
    <row r="561" spans="1:17" s="207" customFormat="1" ht="18.75" x14ac:dyDescent="0.3">
      <c r="A561" s="196">
        <v>14210</v>
      </c>
      <c r="B561" s="22" t="s">
        <v>17</v>
      </c>
      <c r="C561" s="204">
        <f>SUMIF(Atashe!$B$481:$B$541,'Spenzimet mujore -Atashe'!A561,Atashe!$D$481:$D$541)</f>
        <v>0</v>
      </c>
      <c r="D561" s="152" t="e">
        <f>VLOOKUP($A561,Atashe!$B$478:$M$541,7,FALSE)</f>
        <v>#REF!</v>
      </c>
      <c r="E561" s="152" t="e">
        <f>VLOOKUP($A561,Atashe!$B$478:$M$541,7,FALSE)-SUM($D561:D561)</f>
        <v>#REF!</v>
      </c>
      <c r="F561" s="152" t="e">
        <f>VLOOKUP($A561,Atashe!$B$478:$M$541,7,FALSE)-SUM($D561:E561)</f>
        <v>#REF!</v>
      </c>
      <c r="G561" s="152" t="e">
        <f>VLOOKUP($A561,Atashe!$B$478:$M$541,7,FALSE)-SUM($D561:F561)</f>
        <v>#REF!</v>
      </c>
      <c r="H561" s="152" t="e">
        <f>VLOOKUP($A561,Atashe!$B$478:$M$541,7,FALSE)-SUM($D561:G561)</f>
        <v>#REF!</v>
      </c>
      <c r="I561" s="152" t="e">
        <f>VLOOKUP($A561,Atashe!$B$478:$M$541,7,FALSE)-SUM($D561:H561)</f>
        <v>#REF!</v>
      </c>
      <c r="J561" s="152" t="e">
        <f>VLOOKUP($A561,Atashe!$B$478:$M$541,7,FALSE)-SUM($D561:I561)</f>
        <v>#REF!</v>
      </c>
      <c r="K561" s="152" t="e">
        <f>VLOOKUP($A561,Atashe!$B$478:$M$541,7,FALSE)-SUM($D561:J561)</f>
        <v>#REF!</v>
      </c>
      <c r="L561" s="152" t="e">
        <f>VLOOKUP($A561,Atashe!$B$478:$M$541,7,FALSE)-SUM($D561:K561)</f>
        <v>#REF!</v>
      </c>
      <c r="M561" s="152" t="e">
        <f>VLOOKUP($A561,Atashe!$B$478:$M$541,7,FALSE)-SUM($D561:L561)</f>
        <v>#REF!</v>
      </c>
      <c r="N561" s="152" t="e">
        <f>VLOOKUP($A561,Atashe!$B$478:$M$541,7,FALSE)-SUM($D561:M561)</f>
        <v>#REF!</v>
      </c>
      <c r="O561" s="152" t="e">
        <f>VLOOKUP($A561,Atashe!$B$478:$M$541,7,FALSE)-SUM($D561:N561)</f>
        <v>#REF!</v>
      </c>
      <c r="P561" s="150" t="e">
        <f>SUM(D561:O561)</f>
        <v>#REF!</v>
      </c>
      <c r="Q561" s="150" t="e">
        <f>IF(P561&gt;0,P561/C561*100," ")</f>
        <v>#REF!</v>
      </c>
    </row>
    <row r="562" spans="1:17" s="195" customFormat="1" ht="18.75" x14ac:dyDescent="0.3">
      <c r="A562" s="189">
        <v>1430</v>
      </c>
      <c r="B562" s="190" t="s">
        <v>132</v>
      </c>
      <c r="C562" s="191">
        <f t="shared" ref="C562:N562" si="211">SUM(C563:C564)</f>
        <v>0</v>
      </c>
      <c r="D562" s="191" t="e">
        <f t="shared" si="211"/>
        <v>#REF!</v>
      </c>
      <c r="E562" s="191" t="e">
        <f t="shared" si="211"/>
        <v>#REF!</v>
      </c>
      <c r="F562" s="191" t="e">
        <f t="shared" si="211"/>
        <v>#REF!</v>
      </c>
      <c r="G562" s="191" t="e">
        <f t="shared" si="211"/>
        <v>#REF!</v>
      </c>
      <c r="H562" s="191" t="e">
        <f t="shared" si="211"/>
        <v>#REF!</v>
      </c>
      <c r="I562" s="191" t="e">
        <f t="shared" si="211"/>
        <v>#REF!</v>
      </c>
      <c r="J562" s="191" t="e">
        <f t="shared" si="211"/>
        <v>#REF!</v>
      </c>
      <c r="K562" s="191" t="e">
        <f t="shared" si="211"/>
        <v>#REF!</v>
      </c>
      <c r="L562" s="191" t="e">
        <f t="shared" si="211"/>
        <v>#REF!</v>
      </c>
      <c r="M562" s="191" t="e">
        <f t="shared" si="211"/>
        <v>#REF!</v>
      </c>
      <c r="N562" s="191" t="e">
        <f t="shared" si="211"/>
        <v>#REF!</v>
      </c>
      <c r="O562" s="191" t="e">
        <f>SUM(O563:O564)</f>
        <v>#REF!</v>
      </c>
      <c r="P562" s="191" t="e">
        <f>SUM(P563:P564)</f>
        <v>#REF!</v>
      </c>
      <c r="Q562" s="191" t="e">
        <f t="shared" si="208"/>
        <v>#REF!</v>
      </c>
    </row>
    <row r="563" spans="1:17" s="195" customFormat="1" ht="18.75" x14ac:dyDescent="0.3">
      <c r="A563" s="196">
        <v>14310</v>
      </c>
      <c r="B563" s="22" t="s">
        <v>20</v>
      </c>
      <c r="C563" s="66">
        <f>SUMIF(Atashe!$B$481:$B$541,'Spenzimet mujore -Atashe'!A563,Atashe!$D$481:$D$541)</f>
        <v>0</v>
      </c>
      <c r="D563" s="152" t="e">
        <f>VLOOKUP($A563,Atashe!$B$478:$M$541,7,FALSE)</f>
        <v>#REF!</v>
      </c>
      <c r="E563" s="152" t="e">
        <f>VLOOKUP($A563,Atashe!$B$478:$M$541,7,FALSE)-SUM($D563:D563)</f>
        <v>#REF!</v>
      </c>
      <c r="F563" s="152" t="e">
        <f>VLOOKUP($A563,Atashe!$B$478:$M$541,7,FALSE)-SUM($D563:E563)</f>
        <v>#REF!</v>
      </c>
      <c r="G563" s="152" t="e">
        <f>VLOOKUP($A563,Atashe!$B$478:$M$541,7,FALSE)-SUM($D563:F563)</f>
        <v>#REF!</v>
      </c>
      <c r="H563" s="152" t="e">
        <f>VLOOKUP($A563,Atashe!$B$478:$M$541,7,FALSE)-SUM($D563:G563)</f>
        <v>#REF!</v>
      </c>
      <c r="I563" s="152" t="e">
        <f>VLOOKUP($A563,Atashe!$B$478:$M$541,7,FALSE)-SUM($D563:H563)</f>
        <v>#REF!</v>
      </c>
      <c r="J563" s="152" t="e">
        <f>VLOOKUP($A563,Atashe!$B$478:$M$541,7,FALSE)-SUM($D563:I563)</f>
        <v>#REF!</v>
      </c>
      <c r="K563" s="152" t="e">
        <f>VLOOKUP($A563,Atashe!$B$478:$M$541,7,FALSE)-SUM($D563:J563)</f>
        <v>#REF!</v>
      </c>
      <c r="L563" s="152" t="e">
        <f>VLOOKUP($A563,Atashe!$B$478:$M$541,7,FALSE)-SUM($D563:K563)</f>
        <v>#REF!</v>
      </c>
      <c r="M563" s="152" t="e">
        <f>VLOOKUP($A563,Atashe!$B$478:$M$541,7,FALSE)-SUM($D563:L563)</f>
        <v>#REF!</v>
      </c>
      <c r="N563" s="152" t="e">
        <f>VLOOKUP($A563,Atashe!$B$478:$M$541,7,FALSE)-SUM($D563:M563)</f>
        <v>#REF!</v>
      </c>
      <c r="O563" s="152" t="e">
        <f>VLOOKUP($A563,Atashe!$B$478:$M$541,7,FALSE)-SUM($D563:N563)</f>
        <v>#REF!</v>
      </c>
      <c r="P563" s="150" t="e">
        <f>SUM(D563:O563)</f>
        <v>#REF!</v>
      </c>
      <c r="Q563" s="150" t="e">
        <f t="shared" si="208"/>
        <v>#REF!</v>
      </c>
    </row>
    <row r="564" spans="1:17" s="195" customFormat="1" ht="18.75" x14ac:dyDescent="0.3">
      <c r="A564" s="196">
        <v>14320</v>
      </c>
      <c r="B564" s="22" t="s">
        <v>133</v>
      </c>
      <c r="C564" s="66">
        <f>SUMIF(Atashe!$B$481:$B$541,'Spenzimet mujore -Atashe'!A564,Atashe!$D$481:$D$541)</f>
        <v>0</v>
      </c>
      <c r="D564" s="152" t="e">
        <f>VLOOKUP($A564,Atashe!$B$478:$M$541,7,FALSE)</f>
        <v>#REF!</v>
      </c>
      <c r="E564" s="152" t="e">
        <f>VLOOKUP($A564,Atashe!$B$478:$M$541,7,FALSE)-SUM($D564:D564)</f>
        <v>#REF!</v>
      </c>
      <c r="F564" s="152" t="e">
        <f>VLOOKUP($A564,Atashe!$B$478:$M$541,7,FALSE)-SUM($D564:E564)</f>
        <v>#REF!</v>
      </c>
      <c r="G564" s="152" t="e">
        <f>VLOOKUP($A564,Atashe!$B$478:$M$541,7,FALSE)-SUM($D564:F564)</f>
        <v>#REF!</v>
      </c>
      <c r="H564" s="152" t="e">
        <f>VLOOKUP($A564,Atashe!$B$478:$M$541,7,FALSE)-SUM($D564:G564)</f>
        <v>#REF!</v>
      </c>
      <c r="I564" s="152" t="e">
        <f>VLOOKUP($A564,Atashe!$B$478:$M$541,7,FALSE)-SUM($D564:H564)</f>
        <v>#REF!</v>
      </c>
      <c r="J564" s="152" t="e">
        <f>VLOOKUP($A564,Atashe!$B$478:$M$541,7,FALSE)-SUM($D564:I564)</f>
        <v>#REF!</v>
      </c>
      <c r="K564" s="152" t="e">
        <f>VLOOKUP($A564,Atashe!$B$478:$M$541,7,FALSE)-SUM($D564:J564)</f>
        <v>#REF!</v>
      </c>
      <c r="L564" s="152" t="e">
        <f>VLOOKUP($A564,Atashe!$B$478:$M$541,7,FALSE)-SUM($D564:K564)</f>
        <v>#REF!</v>
      </c>
      <c r="M564" s="152" t="e">
        <f>VLOOKUP($A564,Atashe!$B$478:$M$541,7,FALSE)-SUM($D564:L564)</f>
        <v>#REF!</v>
      </c>
      <c r="N564" s="152" t="e">
        <f>VLOOKUP($A564,Atashe!$B$478:$M$541,7,FALSE)-SUM($D564:M564)</f>
        <v>#REF!</v>
      </c>
      <c r="O564" s="152" t="e">
        <f>VLOOKUP($A564,Atashe!$B$478:$M$541,7,FALSE)-SUM($D564:N564)</f>
        <v>#REF!</v>
      </c>
      <c r="P564" s="150" t="e">
        <f>SUM(D564:O564)</f>
        <v>#REF!</v>
      </c>
      <c r="Q564" s="150" t="e">
        <f t="shared" si="208"/>
        <v>#REF!</v>
      </c>
    </row>
    <row r="565" spans="1:17" ht="18.75" x14ac:dyDescent="0.3">
      <c r="A565" s="136">
        <v>1320</v>
      </c>
      <c r="B565" s="39" t="s">
        <v>10</v>
      </c>
      <c r="C565" s="203">
        <f t="shared" ref="C565:N565" si="212">SUM(C566:C568)</f>
        <v>0</v>
      </c>
      <c r="D565" s="203" t="e">
        <f t="shared" si="212"/>
        <v>#REF!</v>
      </c>
      <c r="E565" s="203" t="e">
        <f t="shared" si="212"/>
        <v>#REF!</v>
      </c>
      <c r="F565" s="203" t="e">
        <f t="shared" si="212"/>
        <v>#REF!</v>
      </c>
      <c r="G565" s="203" t="e">
        <f t="shared" si="212"/>
        <v>#REF!</v>
      </c>
      <c r="H565" s="203" t="e">
        <f t="shared" si="212"/>
        <v>#REF!</v>
      </c>
      <c r="I565" s="203" t="e">
        <f t="shared" si="212"/>
        <v>#REF!</v>
      </c>
      <c r="J565" s="203" t="e">
        <f t="shared" si="212"/>
        <v>#REF!</v>
      </c>
      <c r="K565" s="203" t="e">
        <f t="shared" si="212"/>
        <v>#REF!</v>
      </c>
      <c r="L565" s="203" t="e">
        <f t="shared" si="212"/>
        <v>#REF!</v>
      </c>
      <c r="M565" s="203" t="e">
        <f t="shared" si="212"/>
        <v>#REF!</v>
      </c>
      <c r="N565" s="203" t="e">
        <f t="shared" si="212"/>
        <v>#REF!</v>
      </c>
      <c r="O565" s="55" t="e">
        <f>SUM(O566:O568)</f>
        <v>#REF!</v>
      </c>
      <c r="P565" s="55" t="e">
        <f>SUM(P566:P568)</f>
        <v>#REF!</v>
      </c>
      <c r="Q565" s="55" t="e">
        <f t="shared" si="208"/>
        <v>#REF!</v>
      </c>
    </row>
    <row r="566" spans="1:17" ht="18.75" x14ac:dyDescent="0.3">
      <c r="A566" s="139">
        <v>13210</v>
      </c>
      <c r="B566" s="26" t="s">
        <v>11</v>
      </c>
      <c r="C566" s="66">
        <f>SUMIF(Atashe!$B$481:$B$541,'Spenzimet mujore -Atashe'!A566,Atashe!$D$481:$D$541)</f>
        <v>0</v>
      </c>
      <c r="D566" s="152" t="e">
        <f>VLOOKUP($A566,Atashe!$B$478:$M$541,7,FALSE)</f>
        <v>#REF!</v>
      </c>
      <c r="E566" s="152" t="e">
        <f>VLOOKUP($A566,Atashe!$B$478:$M$541,7,FALSE)-SUM($D566:D566)</f>
        <v>#REF!</v>
      </c>
      <c r="F566" s="152" t="e">
        <f>VLOOKUP($A566,Atashe!$B$478:$M$541,7,FALSE)-SUM($D566:E566)</f>
        <v>#REF!</v>
      </c>
      <c r="G566" s="152" t="e">
        <f>VLOOKUP($A566,Atashe!$B$478:$M$541,7,FALSE)-SUM($D566:F566)</f>
        <v>#REF!</v>
      </c>
      <c r="H566" s="152" t="e">
        <f>VLOOKUP($A566,Atashe!$B$478:$M$541,7,FALSE)-SUM($D566:G566)</f>
        <v>#REF!</v>
      </c>
      <c r="I566" s="152" t="e">
        <f>VLOOKUP($A566,Atashe!$B$478:$M$541,7,FALSE)-SUM($D566:H566)</f>
        <v>#REF!</v>
      </c>
      <c r="J566" s="152" t="e">
        <f>VLOOKUP($A566,Atashe!$B$478:$M$541,7,FALSE)-SUM($D566:I566)</f>
        <v>#REF!</v>
      </c>
      <c r="K566" s="152" t="e">
        <f>VLOOKUP($A566,Atashe!$B$478:$M$541,7,FALSE)-SUM($D566:J566)</f>
        <v>#REF!</v>
      </c>
      <c r="L566" s="152" t="e">
        <f>VLOOKUP($A566,Atashe!$B$478:$M$541,7,FALSE)-SUM($D566:K566)</f>
        <v>#REF!</v>
      </c>
      <c r="M566" s="152" t="e">
        <f>VLOOKUP($A566,Atashe!$B$478:$M$541,7,FALSE)-SUM($D566:L566)</f>
        <v>#REF!</v>
      </c>
      <c r="N566" s="152" t="e">
        <f>VLOOKUP($A566,Atashe!$B$478:$M$541,7,FALSE)-SUM($D566:M566)</f>
        <v>#REF!</v>
      </c>
      <c r="O566" s="152" t="e">
        <f>VLOOKUP($A566,Atashe!$B$478:$M$541,7,FALSE)-SUM($D566:N566)</f>
        <v>#REF!</v>
      </c>
      <c r="P566" s="150" t="e">
        <f>SUM(D566:O566)</f>
        <v>#REF!</v>
      </c>
      <c r="Q566" s="150" t="e">
        <f t="shared" si="208"/>
        <v>#REF!</v>
      </c>
    </row>
    <row r="567" spans="1:17" ht="18.75" x14ac:dyDescent="0.3">
      <c r="A567" s="139">
        <v>13220</v>
      </c>
      <c r="B567" s="26" t="s">
        <v>12</v>
      </c>
      <c r="C567" s="66">
        <f>SUMIF(Atashe!$B$481:$B$541,'Spenzimet mujore -Atashe'!A567,Atashe!$D$481:$D$541)</f>
        <v>0</v>
      </c>
      <c r="D567" s="152" t="e">
        <f>VLOOKUP($A567,Atashe!$B$478:$M$541,7,FALSE)</f>
        <v>#REF!</v>
      </c>
      <c r="E567" s="152" t="e">
        <f>VLOOKUP($A567,Atashe!$B$478:$M$541,7,FALSE)-SUM($D567:D567)</f>
        <v>#REF!</v>
      </c>
      <c r="F567" s="152" t="e">
        <f>VLOOKUP($A567,Atashe!$B$478:$M$541,7,FALSE)-SUM($D567:E567)</f>
        <v>#REF!</v>
      </c>
      <c r="G567" s="152" t="e">
        <f>VLOOKUP($A567,Atashe!$B$478:$M$541,7,FALSE)-SUM($D567:F567)</f>
        <v>#REF!</v>
      </c>
      <c r="H567" s="152" t="e">
        <f>VLOOKUP($A567,Atashe!$B$478:$M$541,7,FALSE)-SUM($D567:G567)</f>
        <v>#REF!</v>
      </c>
      <c r="I567" s="152" t="e">
        <f>VLOOKUP($A567,Atashe!$B$478:$M$541,7,FALSE)-SUM($D567:H567)</f>
        <v>#REF!</v>
      </c>
      <c r="J567" s="152" t="e">
        <f>VLOOKUP($A567,Atashe!$B$478:$M$541,7,FALSE)-SUM($D567:I567)</f>
        <v>#REF!</v>
      </c>
      <c r="K567" s="152" t="e">
        <f>VLOOKUP($A567,Atashe!$B$478:$M$541,7,FALSE)-SUM($D567:J567)</f>
        <v>#REF!</v>
      </c>
      <c r="L567" s="152" t="e">
        <f>VLOOKUP($A567,Atashe!$B$478:$M$541,7,FALSE)-SUM($D567:K567)</f>
        <v>#REF!</v>
      </c>
      <c r="M567" s="152" t="e">
        <f>VLOOKUP($A567,Atashe!$B$478:$M$541,7,FALSE)-SUM($D567:L567)</f>
        <v>#REF!</v>
      </c>
      <c r="N567" s="152" t="e">
        <f>VLOOKUP($A567,Atashe!$B$478:$M$541,7,FALSE)-SUM($D567:M567)</f>
        <v>#REF!</v>
      </c>
      <c r="O567" s="152" t="e">
        <f>VLOOKUP($A567,Atashe!$B$478:$M$541,7,FALSE)-SUM($D567:N567)</f>
        <v>#REF!</v>
      </c>
      <c r="P567" s="150" t="e">
        <f>SUM(D567:O567)</f>
        <v>#REF!</v>
      </c>
      <c r="Q567" s="150" t="e">
        <f t="shared" si="208"/>
        <v>#REF!</v>
      </c>
    </row>
    <row r="568" spans="1:17" ht="18.75" x14ac:dyDescent="0.3">
      <c r="A568" s="139">
        <v>13230</v>
      </c>
      <c r="B568" s="26" t="s">
        <v>13</v>
      </c>
      <c r="C568" s="66">
        <f>SUMIF(Atashe!$B$481:$B$541,'Spenzimet mujore -Atashe'!A568,Atashe!$D$481:$D$541)</f>
        <v>0</v>
      </c>
      <c r="D568" s="152" t="e">
        <f>VLOOKUP($A568,Atashe!$B$478:$M$541,7,FALSE)</f>
        <v>#REF!</v>
      </c>
      <c r="E568" s="152" t="e">
        <f>VLOOKUP($A568,Atashe!$B$478:$M$541,7,FALSE)-SUM($D568:D568)</f>
        <v>#REF!</v>
      </c>
      <c r="F568" s="152" t="e">
        <f>VLOOKUP($A568,Atashe!$B$478:$M$541,7,FALSE)-SUM($D568:E568)</f>
        <v>#REF!</v>
      </c>
      <c r="G568" s="152" t="e">
        <f>VLOOKUP($A568,Atashe!$B$478:$M$541,7,FALSE)-SUM($D568:F568)</f>
        <v>#REF!</v>
      </c>
      <c r="H568" s="152" t="e">
        <f>VLOOKUP($A568,Atashe!$B$478:$M$541,7,FALSE)-SUM($D568:G568)</f>
        <v>#REF!</v>
      </c>
      <c r="I568" s="152" t="e">
        <f>VLOOKUP($A568,Atashe!$B$478:$M$541,7,FALSE)-SUM($D568:H568)</f>
        <v>#REF!</v>
      </c>
      <c r="J568" s="152" t="e">
        <f>VLOOKUP($A568,Atashe!$B$478:$M$541,7,FALSE)-SUM($D568:I568)</f>
        <v>#REF!</v>
      </c>
      <c r="K568" s="152" t="e">
        <f>VLOOKUP($A568,Atashe!$B$478:$M$541,7,FALSE)-SUM($D568:J568)</f>
        <v>#REF!</v>
      </c>
      <c r="L568" s="152" t="e">
        <f>VLOOKUP($A568,Atashe!$B$478:$M$541,7,FALSE)-SUM($D568:K568)</f>
        <v>#REF!</v>
      </c>
      <c r="M568" s="152" t="e">
        <f>VLOOKUP($A568,Atashe!$B$478:$M$541,7,FALSE)-SUM($D568:L568)</f>
        <v>#REF!</v>
      </c>
      <c r="N568" s="152" t="e">
        <f>VLOOKUP($A568,Atashe!$B$478:$M$541,7,FALSE)-SUM($D568:M568)</f>
        <v>#REF!</v>
      </c>
      <c r="O568" s="152" t="e">
        <f>VLOOKUP($A568,Atashe!$B$478:$M$541,7,FALSE)-SUM($D568:N568)</f>
        <v>#REF!</v>
      </c>
      <c r="P568" s="150" t="e">
        <f>SUM(D568:O568)</f>
        <v>#REF!</v>
      </c>
      <c r="Q568" s="150" t="e">
        <f t="shared" si="208"/>
        <v>#REF!</v>
      </c>
    </row>
    <row r="569" spans="1:17" ht="15.75" thickBot="1" x14ac:dyDescent="0.3">
      <c r="A569" s="163"/>
      <c r="B569" s="164" t="s">
        <v>31</v>
      </c>
      <c r="C569" s="165">
        <f t="shared" ref="C569:N569" si="213">C565+C510+C503</f>
        <v>0</v>
      </c>
      <c r="D569" s="165" t="e">
        <f t="shared" si="213"/>
        <v>#REF!</v>
      </c>
      <c r="E569" s="165" t="e">
        <f t="shared" si="213"/>
        <v>#REF!</v>
      </c>
      <c r="F569" s="165" t="e">
        <f t="shared" si="213"/>
        <v>#REF!</v>
      </c>
      <c r="G569" s="165" t="e">
        <f t="shared" si="213"/>
        <v>#REF!</v>
      </c>
      <c r="H569" s="165" t="e">
        <f t="shared" si="213"/>
        <v>#REF!</v>
      </c>
      <c r="I569" s="165" t="e">
        <f t="shared" si="213"/>
        <v>#REF!</v>
      </c>
      <c r="J569" s="165" t="e">
        <f t="shared" si="213"/>
        <v>#REF!</v>
      </c>
      <c r="K569" s="165" t="e">
        <f t="shared" si="213"/>
        <v>#REF!</v>
      </c>
      <c r="L569" s="165" t="e">
        <f t="shared" si="213"/>
        <v>#REF!</v>
      </c>
      <c r="M569" s="165" t="e">
        <f t="shared" si="213"/>
        <v>#REF!</v>
      </c>
      <c r="N569" s="165" t="e">
        <f t="shared" si="213"/>
        <v>#REF!</v>
      </c>
      <c r="O569" s="165" t="e">
        <f>O565+O510+O503</f>
        <v>#REF!</v>
      </c>
      <c r="P569" s="165" t="e">
        <f>P565+P510+P503</f>
        <v>#REF!</v>
      </c>
      <c r="Q569" s="166" t="e">
        <f t="shared" si="208"/>
        <v>#REF!</v>
      </c>
    </row>
    <row r="571" spans="1:17" ht="13.5" thickBot="1" x14ac:dyDescent="0.25"/>
    <row r="572" spans="1:17" ht="24" thickBot="1" x14ac:dyDescent="0.4">
      <c r="A572" s="281" t="s">
        <v>92</v>
      </c>
      <c r="B572" s="282"/>
      <c r="C572" s="282"/>
      <c r="D572" s="282"/>
      <c r="E572" s="282"/>
      <c r="F572" s="282"/>
      <c r="G572" s="282"/>
      <c r="H572" s="282"/>
      <c r="I572" s="282"/>
      <c r="J572" s="282"/>
      <c r="K572" s="282"/>
      <c r="L572" s="282"/>
      <c r="M572" s="282"/>
      <c r="N572" s="282"/>
      <c r="O572" s="282"/>
      <c r="P572" s="282"/>
      <c r="Q572" s="283"/>
    </row>
    <row r="573" spans="1:17" ht="47.25" x14ac:dyDescent="0.2">
      <c r="A573" s="153" t="s">
        <v>21</v>
      </c>
      <c r="B573" s="154" t="s">
        <v>22</v>
      </c>
      <c r="C573" s="155" t="s">
        <v>188</v>
      </c>
      <c r="D573" s="156" t="s">
        <v>42</v>
      </c>
      <c r="E573" s="156" t="s">
        <v>43</v>
      </c>
      <c r="F573" s="156" t="s">
        <v>44</v>
      </c>
      <c r="G573" s="156" t="s">
        <v>45</v>
      </c>
      <c r="H573" s="156" t="s">
        <v>46</v>
      </c>
      <c r="I573" s="156" t="s">
        <v>47</v>
      </c>
      <c r="J573" s="156" t="s">
        <v>48</v>
      </c>
      <c r="K573" s="156" t="s">
        <v>49</v>
      </c>
      <c r="L573" s="156" t="s">
        <v>50</v>
      </c>
      <c r="M573" s="156" t="s">
        <v>51</v>
      </c>
      <c r="N573" s="156" t="s">
        <v>52</v>
      </c>
      <c r="O573" s="156" t="s">
        <v>53</v>
      </c>
      <c r="P573" s="157" t="s">
        <v>54</v>
      </c>
      <c r="Q573" s="158" t="s">
        <v>81</v>
      </c>
    </row>
    <row r="574" spans="1:17" ht="15.75" x14ac:dyDescent="0.25">
      <c r="A574" s="159">
        <v>11</v>
      </c>
      <c r="B574" s="146" t="s">
        <v>23</v>
      </c>
      <c r="C574" s="147">
        <f t="shared" ref="C574:N574" si="214">SUM(C575:C580)</f>
        <v>0</v>
      </c>
      <c r="D574" s="147">
        <f t="shared" si="214"/>
        <v>0</v>
      </c>
      <c r="E574" s="147">
        <f t="shared" si="214"/>
        <v>0</v>
      </c>
      <c r="F574" s="147">
        <f t="shared" si="214"/>
        <v>0</v>
      </c>
      <c r="G574" s="147">
        <f t="shared" si="214"/>
        <v>0</v>
      </c>
      <c r="H574" s="147">
        <f t="shared" si="214"/>
        <v>0</v>
      </c>
      <c r="I574" s="147">
        <f t="shared" si="214"/>
        <v>0</v>
      </c>
      <c r="J574" s="147">
        <f t="shared" si="214"/>
        <v>0</v>
      </c>
      <c r="K574" s="147">
        <f t="shared" si="214"/>
        <v>0</v>
      </c>
      <c r="L574" s="147">
        <f t="shared" si="214"/>
        <v>0</v>
      </c>
      <c r="M574" s="147">
        <f t="shared" si="214"/>
        <v>0</v>
      </c>
      <c r="N574" s="147">
        <f t="shared" si="214"/>
        <v>0</v>
      </c>
      <c r="O574" s="147">
        <f>SUM(O575:O580)</f>
        <v>0</v>
      </c>
      <c r="P574" s="147">
        <f>SUM(P575:P580)</f>
        <v>0</v>
      </c>
      <c r="Q574" s="147" t="str">
        <f t="shared" ref="Q574:Q638" si="215">IF(P574&gt;0,P574/C574*100," ")</f>
        <v xml:space="preserve"> </v>
      </c>
    </row>
    <row r="575" spans="1:17" ht="15" x14ac:dyDescent="0.2">
      <c r="A575" s="161">
        <v>12121</v>
      </c>
      <c r="B575" s="148" t="s">
        <v>24</v>
      </c>
      <c r="C575" s="50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50">
        <f>SUM(D575:O575)</f>
        <v>0</v>
      </c>
      <c r="Q575" s="150" t="str">
        <f t="shared" si="215"/>
        <v xml:space="preserve"> </v>
      </c>
    </row>
    <row r="576" spans="1:17" ht="15" x14ac:dyDescent="0.2">
      <c r="A576" s="161">
        <v>11120</v>
      </c>
      <c r="B576" s="148" t="s">
        <v>25</v>
      </c>
      <c r="C576" s="50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50">
        <f>SUM(D576:O576)</f>
        <v>0</v>
      </c>
      <c r="Q576" s="150" t="str">
        <f t="shared" si="215"/>
        <v xml:space="preserve"> </v>
      </c>
    </row>
    <row r="577" spans="1:17" ht="15" x14ac:dyDescent="0.2">
      <c r="A577" s="161">
        <v>11130</v>
      </c>
      <c r="B577" s="148" t="s">
        <v>26</v>
      </c>
      <c r="C577" s="50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50">
        <f>SUM(D577:O577)</f>
        <v>0</v>
      </c>
      <c r="Q577" s="150" t="str">
        <f t="shared" si="215"/>
        <v xml:space="preserve"> </v>
      </c>
    </row>
    <row r="578" spans="1:17" ht="15" x14ac:dyDescent="0.2">
      <c r="A578" s="161">
        <v>11140</v>
      </c>
      <c r="B578" s="148" t="s">
        <v>27</v>
      </c>
      <c r="C578" s="50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50">
        <f>SUM(D578:O578)</f>
        <v>0</v>
      </c>
      <c r="Q578" s="150" t="str">
        <f t="shared" si="215"/>
        <v xml:space="preserve"> </v>
      </c>
    </row>
    <row r="579" spans="1:17" ht="15" x14ac:dyDescent="0.2">
      <c r="A579" s="161">
        <v>11125</v>
      </c>
      <c r="B579" s="148" t="s">
        <v>63</v>
      </c>
      <c r="C579" s="50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50"/>
      <c r="Q579" s="150" t="str">
        <f t="shared" si="215"/>
        <v xml:space="preserve"> </v>
      </c>
    </row>
    <row r="580" spans="1:17" ht="15" x14ac:dyDescent="0.2">
      <c r="A580" s="161">
        <v>11126</v>
      </c>
      <c r="B580" s="148" t="s">
        <v>41</v>
      </c>
      <c r="C580" s="50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50">
        <f>SUM(D580:O580)</f>
        <v>0</v>
      </c>
      <c r="Q580" s="150" t="str">
        <f t="shared" si="215"/>
        <v xml:space="preserve"> </v>
      </c>
    </row>
    <row r="581" spans="1:17" ht="18.75" x14ac:dyDescent="0.3">
      <c r="A581" s="136" t="s">
        <v>5</v>
      </c>
      <c r="B581" s="39" t="s">
        <v>66</v>
      </c>
      <c r="C581" s="203">
        <f t="shared" ref="C581:N581" si="216">C582+C587+C591+C598+C604+C610+C613+C615+C617+C622+C627+C633+C631</f>
        <v>0</v>
      </c>
      <c r="D581" s="203" t="e">
        <f t="shared" si="216"/>
        <v>#REF!</v>
      </c>
      <c r="E581" s="203" t="e">
        <f t="shared" si="216"/>
        <v>#REF!</v>
      </c>
      <c r="F581" s="203" t="e">
        <f t="shared" si="216"/>
        <v>#REF!</v>
      </c>
      <c r="G581" s="203" t="e">
        <f t="shared" si="216"/>
        <v>#REF!</v>
      </c>
      <c r="H581" s="203" t="e">
        <f t="shared" si="216"/>
        <v>#REF!</v>
      </c>
      <c r="I581" s="203" t="e">
        <f t="shared" si="216"/>
        <v>#REF!</v>
      </c>
      <c r="J581" s="203" t="e">
        <f t="shared" si="216"/>
        <v>#REF!</v>
      </c>
      <c r="K581" s="203" t="e">
        <f t="shared" si="216"/>
        <v>#REF!</v>
      </c>
      <c r="L581" s="203" t="e">
        <f t="shared" si="216"/>
        <v>#REF!</v>
      </c>
      <c r="M581" s="203" t="e">
        <f t="shared" si="216"/>
        <v>#REF!</v>
      </c>
      <c r="N581" s="203" t="e">
        <f t="shared" si="216"/>
        <v>#REF!</v>
      </c>
      <c r="O581" s="203" t="e">
        <f>O582+O587+O591+O598+O604+O610+O613+O615+O617+O622+O627+O633+O631</f>
        <v>#REF!</v>
      </c>
      <c r="P581" s="203" t="e">
        <f>P582+P587+P591+P598+P604+P610+P613+P615+P617+P622+P627+P633+P631</f>
        <v>#REF!</v>
      </c>
      <c r="Q581" s="203" t="e">
        <f t="shared" si="215"/>
        <v>#REF!</v>
      </c>
    </row>
    <row r="582" spans="1:17" s="188" customFormat="1" ht="18.75" x14ac:dyDescent="0.3">
      <c r="A582" s="189">
        <v>1310</v>
      </c>
      <c r="B582" s="190" t="s">
        <v>117</v>
      </c>
      <c r="C582" s="191">
        <f t="shared" ref="C582:N582" si="217">SUM(C583:C586)</f>
        <v>0</v>
      </c>
      <c r="D582" s="191" t="e">
        <f t="shared" si="217"/>
        <v>#REF!</v>
      </c>
      <c r="E582" s="191" t="e">
        <f t="shared" si="217"/>
        <v>#REF!</v>
      </c>
      <c r="F582" s="191" t="e">
        <f t="shared" si="217"/>
        <v>#REF!</v>
      </c>
      <c r="G582" s="191" t="e">
        <f t="shared" si="217"/>
        <v>#REF!</v>
      </c>
      <c r="H582" s="191" t="e">
        <f t="shared" si="217"/>
        <v>#REF!</v>
      </c>
      <c r="I582" s="191" t="e">
        <f t="shared" si="217"/>
        <v>#REF!</v>
      </c>
      <c r="J582" s="191" t="e">
        <f t="shared" si="217"/>
        <v>#REF!</v>
      </c>
      <c r="K582" s="191" t="e">
        <f t="shared" si="217"/>
        <v>#REF!</v>
      </c>
      <c r="L582" s="191" t="e">
        <f t="shared" si="217"/>
        <v>#REF!</v>
      </c>
      <c r="M582" s="191" t="e">
        <f t="shared" si="217"/>
        <v>#REF!</v>
      </c>
      <c r="N582" s="191" t="e">
        <f t="shared" si="217"/>
        <v>#REF!</v>
      </c>
      <c r="O582" s="191" t="e">
        <f>SUM(O583:O586)</f>
        <v>#REF!</v>
      </c>
      <c r="P582" s="191" t="e">
        <f>SUM(P583:P586)</f>
        <v>#REF!</v>
      </c>
      <c r="Q582" s="191" t="e">
        <f t="shared" si="215"/>
        <v>#REF!</v>
      </c>
    </row>
    <row r="583" spans="1:17" ht="18.75" x14ac:dyDescent="0.3">
      <c r="A583" s="21">
        <v>13130</v>
      </c>
      <c r="B583" s="194" t="s">
        <v>15</v>
      </c>
      <c r="C583" s="66">
        <f>SUMIF(Atashe!$B$549:$B$609,'Spenzimet mujore -Atashe'!A583,Atashe!$D$549:$D$609)</f>
        <v>0</v>
      </c>
      <c r="D583" s="152" t="e">
        <f>VLOOKUP($A583,Atashe!$B$546:$M$609,7,FALSE)</f>
        <v>#REF!</v>
      </c>
      <c r="E583" s="152" t="e">
        <f>VLOOKUP($A583,Atashe!$B$546:$M$609,7,FALSE)-SUM($D583:D583)</f>
        <v>#REF!</v>
      </c>
      <c r="F583" s="152" t="e">
        <f>VLOOKUP($A583,Atashe!$B$546:$M$609,7,FALSE)-SUM($D583:E583)</f>
        <v>#REF!</v>
      </c>
      <c r="G583" s="152" t="e">
        <f>VLOOKUP($A583,Atashe!$B$546:$M$609,7,FALSE)-SUM($D583:F583)</f>
        <v>#REF!</v>
      </c>
      <c r="H583" s="152" t="e">
        <f>VLOOKUP($A583,Atashe!$B$546:$M$609,7,FALSE)-SUM($D583:G583)</f>
        <v>#REF!</v>
      </c>
      <c r="I583" s="152" t="e">
        <f>VLOOKUP($A583,Atashe!$B$546:$M$609,7,FALSE)-SUM($D583:H583)</f>
        <v>#REF!</v>
      </c>
      <c r="J583" s="152" t="e">
        <f>VLOOKUP($A583,Atashe!$B$546:$M$609,7,FALSE)-SUM($D583:I583)</f>
        <v>#REF!</v>
      </c>
      <c r="K583" s="152" t="e">
        <f>VLOOKUP($A583,Atashe!$B$546:$M$609,7,FALSE)-SUM($D583:J583)</f>
        <v>#REF!</v>
      </c>
      <c r="L583" s="152" t="e">
        <f>VLOOKUP($A583,Atashe!$B$546:$M$609,7,FALSE)-SUM($D583:K583)</f>
        <v>#REF!</v>
      </c>
      <c r="M583" s="152" t="e">
        <f>VLOOKUP($A583,Atashe!$B$546:$M$609,7,FALSE)-SUM($D583:L583)</f>
        <v>#REF!</v>
      </c>
      <c r="N583" s="152" t="e">
        <f>VLOOKUP($A583,Atashe!$B$546:$M$609,7,FALSE)-SUM($D583:M583)</f>
        <v>#REF!</v>
      </c>
      <c r="O583" s="152" t="e">
        <f>VLOOKUP($A583,Atashe!$B$546:$M$609,7,FALSE)-SUM($D583:N583)</f>
        <v>#REF!</v>
      </c>
      <c r="P583" s="150" t="e">
        <f>SUM(D583:O583)</f>
        <v>#REF!</v>
      </c>
      <c r="Q583" s="150" t="e">
        <f t="shared" si="215"/>
        <v>#REF!</v>
      </c>
    </row>
    <row r="584" spans="1:17" s="211" customFormat="1" ht="18.75" x14ac:dyDescent="0.3">
      <c r="A584" s="15">
        <v>13140</v>
      </c>
      <c r="B584" s="35" t="s">
        <v>4</v>
      </c>
      <c r="C584" s="204">
        <f>SUMIF(Atashe!$B$549:$B$609,'Spenzimet mujore -Atashe'!A584,Atashe!$D$549:$D$609)</f>
        <v>0</v>
      </c>
      <c r="D584" s="152" t="e">
        <f>VLOOKUP($A584,Atashe!$B$546:$M$609,7,FALSE)</f>
        <v>#REF!</v>
      </c>
      <c r="E584" s="152" t="e">
        <f>VLOOKUP($A584,Atashe!$B$546:$M$609,7,FALSE)-SUM($D584:D584)</f>
        <v>#REF!</v>
      </c>
      <c r="F584" s="152" t="e">
        <f>VLOOKUP($A584,Atashe!$B$546:$M$609,7,FALSE)-SUM($D584:E584)</f>
        <v>#REF!</v>
      </c>
      <c r="G584" s="152" t="e">
        <f>VLOOKUP($A584,Atashe!$B$546:$M$609,7,FALSE)-SUM($D584:F584)</f>
        <v>#REF!</v>
      </c>
      <c r="H584" s="152" t="e">
        <f>VLOOKUP($A584,Atashe!$B$546:$M$609,7,FALSE)-SUM($D584:G584)</f>
        <v>#REF!</v>
      </c>
      <c r="I584" s="152" t="e">
        <f>VLOOKUP($A584,Atashe!$B$546:$M$609,7,FALSE)-SUM($D584:H584)</f>
        <v>#REF!</v>
      </c>
      <c r="J584" s="152" t="e">
        <f>VLOOKUP($A584,Atashe!$B$546:$M$609,7,FALSE)-SUM($D584:I584)</f>
        <v>#REF!</v>
      </c>
      <c r="K584" s="152" t="e">
        <f>VLOOKUP($A584,Atashe!$B$546:$M$609,7,FALSE)-SUM($D584:J584)</f>
        <v>#REF!</v>
      </c>
      <c r="L584" s="152" t="e">
        <f>VLOOKUP($A584,Atashe!$B$546:$M$609,7,FALSE)-SUM($D584:K584)</f>
        <v>#REF!</v>
      </c>
      <c r="M584" s="152" t="e">
        <f>VLOOKUP($A584,Atashe!$B$546:$M$609,7,FALSE)-SUM($D584:L584)</f>
        <v>#REF!</v>
      </c>
      <c r="N584" s="152" t="e">
        <f>VLOOKUP($A584,Atashe!$B$546:$M$609,7,FALSE)-SUM($D584:M584)</f>
        <v>#REF!</v>
      </c>
      <c r="O584" s="152" t="e">
        <f>VLOOKUP($A584,Atashe!$B$546:$M$609,7,FALSE)-SUM($D584:N584)</f>
        <v>#REF!</v>
      </c>
      <c r="P584" s="150" t="e">
        <f>SUM(D584:O584)</f>
        <v>#REF!</v>
      </c>
      <c r="Q584" s="150" t="e">
        <f>IF(P584&gt;0,P584/C584*100," ")</f>
        <v>#REF!</v>
      </c>
    </row>
    <row r="585" spans="1:17" s="206" customFormat="1" ht="18.75" x14ac:dyDescent="0.3">
      <c r="A585" s="15">
        <v>13142</v>
      </c>
      <c r="B585" s="35" t="s">
        <v>33</v>
      </c>
      <c r="C585" s="204">
        <f>SUMIF(Atashe!$B$549:$B$609,'Spenzimet mujore -Atashe'!A585,Atashe!$D$549:$D$609)</f>
        <v>0</v>
      </c>
      <c r="D585" s="152" t="e">
        <f>VLOOKUP($A585,Atashe!$B$546:$M$609,7,FALSE)</f>
        <v>#REF!</v>
      </c>
      <c r="E585" s="152" t="e">
        <f>VLOOKUP($A585,Atashe!$B$546:$M$609,7,FALSE)-SUM($D585:D585)</f>
        <v>#REF!</v>
      </c>
      <c r="F585" s="152" t="e">
        <f>VLOOKUP($A585,Atashe!$B$546:$M$609,7,FALSE)-SUM($D585:E585)</f>
        <v>#REF!</v>
      </c>
      <c r="G585" s="152" t="e">
        <f>VLOOKUP($A585,Atashe!$B$546:$M$609,7,FALSE)-SUM($D585:F585)</f>
        <v>#REF!</v>
      </c>
      <c r="H585" s="152" t="e">
        <f>VLOOKUP($A585,Atashe!$B$546:$M$609,7,FALSE)-SUM($D585:G585)</f>
        <v>#REF!</v>
      </c>
      <c r="I585" s="152" t="e">
        <f>VLOOKUP($A585,Atashe!$B$546:$M$609,7,FALSE)-SUM($D585:H585)</f>
        <v>#REF!</v>
      </c>
      <c r="J585" s="152" t="e">
        <f>VLOOKUP($A585,Atashe!$B$546:$M$609,7,FALSE)-SUM($D585:I585)</f>
        <v>#REF!</v>
      </c>
      <c r="K585" s="152" t="e">
        <f>VLOOKUP($A585,Atashe!$B$546:$M$609,7,FALSE)-SUM($D585:J585)</f>
        <v>#REF!</v>
      </c>
      <c r="L585" s="152" t="e">
        <f>VLOOKUP($A585,Atashe!$B$546:$M$609,7,FALSE)-SUM($D585:K585)</f>
        <v>#REF!</v>
      </c>
      <c r="M585" s="152" t="e">
        <f>VLOOKUP($A585,Atashe!$B$546:$M$609,7,FALSE)-SUM($D585:L585)</f>
        <v>#REF!</v>
      </c>
      <c r="N585" s="152" t="e">
        <f>VLOOKUP($A585,Atashe!$B$546:$M$609,7,FALSE)-SUM($D585:M585)</f>
        <v>#REF!</v>
      </c>
      <c r="O585" s="152" t="e">
        <f>VLOOKUP($A585,Atashe!$B$546:$M$609,7,FALSE)-SUM($D585:N585)</f>
        <v>#REF!</v>
      </c>
      <c r="P585" s="150" t="e">
        <f>SUM(D585:O585)</f>
        <v>#REF!</v>
      </c>
      <c r="Q585" s="150" t="e">
        <f>IF(P585&gt;0,P585/C585*100," ")</f>
        <v>#REF!</v>
      </c>
    </row>
    <row r="586" spans="1:17" s="199" customFormat="1" ht="18.75" x14ac:dyDescent="0.3">
      <c r="A586" s="15">
        <v>13143</v>
      </c>
      <c r="B586" s="35" t="s">
        <v>176</v>
      </c>
      <c r="C586" s="204">
        <f>SUMIF(Atashe!$B$549:$B$609,'Spenzimet mujore -Atashe'!A586,Atashe!$D$549:$D$609)</f>
        <v>0</v>
      </c>
      <c r="D586" s="152" t="e">
        <f>VLOOKUP($A586,Atashe!$B$546:$M$609,7,FALSE)</f>
        <v>#REF!</v>
      </c>
      <c r="E586" s="152" t="e">
        <f>VLOOKUP($A586,Atashe!$B$546:$M$609,7,FALSE)-SUM($D586:D586)</f>
        <v>#REF!</v>
      </c>
      <c r="F586" s="152" t="e">
        <f>VLOOKUP($A586,Atashe!$B$546:$M$609,7,FALSE)-SUM($D586:E586)</f>
        <v>#REF!</v>
      </c>
      <c r="G586" s="152" t="e">
        <f>VLOOKUP($A586,Atashe!$B$546:$M$609,7,FALSE)-SUM($D586:F586)</f>
        <v>#REF!</v>
      </c>
      <c r="H586" s="152" t="e">
        <f>VLOOKUP($A586,Atashe!$B$546:$M$609,7,FALSE)-SUM($D586:G586)</f>
        <v>#REF!</v>
      </c>
      <c r="I586" s="152" t="e">
        <f>VLOOKUP($A586,Atashe!$B$546:$M$609,7,FALSE)-SUM($D586:H586)</f>
        <v>#REF!</v>
      </c>
      <c r="J586" s="152" t="e">
        <f>VLOOKUP($A586,Atashe!$B$546:$M$609,7,FALSE)-SUM($D586:I586)</f>
        <v>#REF!</v>
      </c>
      <c r="K586" s="152" t="e">
        <f>VLOOKUP($A586,Atashe!$B$546:$M$609,7,FALSE)-SUM($D586:J586)</f>
        <v>#REF!</v>
      </c>
      <c r="L586" s="152" t="e">
        <f>VLOOKUP($A586,Atashe!$B$546:$M$609,7,FALSE)-SUM($D586:K586)</f>
        <v>#REF!</v>
      </c>
      <c r="M586" s="152" t="e">
        <f>VLOOKUP($A586,Atashe!$B$546:$M$609,7,FALSE)-SUM($D586:L586)</f>
        <v>#REF!</v>
      </c>
      <c r="N586" s="152" t="e">
        <f>VLOOKUP($A586,Atashe!$B$546:$M$609,7,FALSE)-SUM($D586:M586)</f>
        <v>#REF!</v>
      </c>
      <c r="O586" s="152" t="e">
        <f>VLOOKUP($A586,Atashe!$B$546:$M$609,7,FALSE)-SUM($D586:N586)</f>
        <v>#REF!</v>
      </c>
      <c r="P586" s="150" t="e">
        <f>SUM(D586:O586)</f>
        <v>#REF!</v>
      </c>
      <c r="Q586" s="150" t="e">
        <f>IF(P586&gt;0,P586/C586*100," ")</f>
        <v>#REF!</v>
      </c>
    </row>
    <row r="587" spans="1:17" s="188" customFormat="1" ht="18.75" x14ac:dyDescent="0.3">
      <c r="A587" s="189">
        <v>1330</v>
      </c>
      <c r="B587" s="190" t="s">
        <v>118</v>
      </c>
      <c r="C587" s="191">
        <f t="shared" ref="C587:P587" si="218">SUM(C588:C590)</f>
        <v>0</v>
      </c>
      <c r="D587" s="191" t="e">
        <f t="shared" si="218"/>
        <v>#REF!</v>
      </c>
      <c r="E587" s="191" t="e">
        <f t="shared" si="218"/>
        <v>#REF!</v>
      </c>
      <c r="F587" s="191" t="e">
        <f t="shared" si="218"/>
        <v>#REF!</v>
      </c>
      <c r="G587" s="191" t="e">
        <f t="shared" si="218"/>
        <v>#REF!</v>
      </c>
      <c r="H587" s="191" t="e">
        <f t="shared" si="218"/>
        <v>#REF!</v>
      </c>
      <c r="I587" s="191" t="e">
        <f t="shared" si="218"/>
        <v>#REF!</v>
      </c>
      <c r="J587" s="191" t="e">
        <f t="shared" si="218"/>
        <v>#REF!</v>
      </c>
      <c r="K587" s="191" t="e">
        <f t="shared" si="218"/>
        <v>#REF!</v>
      </c>
      <c r="L587" s="191" t="e">
        <f t="shared" si="218"/>
        <v>#REF!</v>
      </c>
      <c r="M587" s="191" t="e">
        <f t="shared" si="218"/>
        <v>#REF!</v>
      </c>
      <c r="N587" s="191" t="e">
        <f t="shared" si="218"/>
        <v>#REF!</v>
      </c>
      <c r="O587" s="191" t="e">
        <f t="shared" si="218"/>
        <v>#REF!</v>
      </c>
      <c r="P587" s="191" t="e">
        <f t="shared" si="218"/>
        <v>#REF!</v>
      </c>
      <c r="Q587" s="191" t="e">
        <f t="shared" si="215"/>
        <v>#REF!</v>
      </c>
    </row>
    <row r="588" spans="1:17" s="206" customFormat="1" ht="18.75" x14ac:dyDescent="0.3">
      <c r="A588" s="138">
        <v>13310</v>
      </c>
      <c r="B588" s="23" t="s">
        <v>181</v>
      </c>
      <c r="C588" s="204">
        <f>SUMIF(Atashe!$B$549:$B$609,'Spenzimet mujore -Atashe'!A588,Atashe!$D$549:$D$609)</f>
        <v>0</v>
      </c>
      <c r="D588" s="152" t="e">
        <f>VLOOKUP($A588,Atashe!$B$546:$M$609,7,FALSE)</f>
        <v>#REF!</v>
      </c>
      <c r="E588" s="152" t="e">
        <f>VLOOKUP($A588,Atashe!$B$546:$M$609,7,FALSE)-SUM($D588:D588)</f>
        <v>#REF!</v>
      </c>
      <c r="F588" s="152" t="e">
        <f>VLOOKUP($A588,Atashe!$B$546:$M$609,7,FALSE)-SUM($D588:E588)</f>
        <v>#REF!</v>
      </c>
      <c r="G588" s="152" t="e">
        <f>VLOOKUP($A588,Atashe!$B$546:$M$609,7,FALSE)-SUM($D588:F588)</f>
        <v>#REF!</v>
      </c>
      <c r="H588" s="152" t="e">
        <f>VLOOKUP($A588,Atashe!$B$546:$M$609,7,FALSE)-SUM($D588:G588)</f>
        <v>#REF!</v>
      </c>
      <c r="I588" s="152" t="e">
        <f>VLOOKUP($A588,Atashe!$B$546:$M$609,7,FALSE)-SUM($D588:H588)</f>
        <v>#REF!</v>
      </c>
      <c r="J588" s="152" t="e">
        <f>VLOOKUP($A588,Atashe!$B$546:$M$609,7,FALSE)-SUM($D588:I588)</f>
        <v>#REF!</v>
      </c>
      <c r="K588" s="152" t="e">
        <f>VLOOKUP($A588,Atashe!$B$546:$M$609,7,FALSE)-SUM($D588:J588)</f>
        <v>#REF!</v>
      </c>
      <c r="L588" s="152" t="e">
        <f>VLOOKUP($A588,Atashe!$B$546:$M$609,7,FALSE)-SUM($D588:K588)</f>
        <v>#REF!</v>
      </c>
      <c r="M588" s="152" t="e">
        <f>VLOOKUP($A588,Atashe!$B$546:$M$609,7,FALSE)-SUM($D588:L588)</f>
        <v>#REF!</v>
      </c>
      <c r="N588" s="152" t="e">
        <f>VLOOKUP($A588,Atashe!$B$546:$M$609,7,FALSE)-SUM($D588:M588)</f>
        <v>#REF!</v>
      </c>
      <c r="O588" s="152" t="e">
        <f>VLOOKUP($A588,Atashe!$B$546:$M$609,7,FALSE)-SUM($D588:N588)</f>
        <v>#REF!</v>
      </c>
      <c r="P588" s="150" t="e">
        <f>SUM(D588:O588)</f>
        <v>#REF!</v>
      </c>
      <c r="Q588" s="150" t="e">
        <f>IF(P588&gt;0,P588/C588*100," ")</f>
        <v>#REF!</v>
      </c>
    </row>
    <row r="589" spans="1:17" s="207" customFormat="1" ht="18.75" x14ac:dyDescent="0.3">
      <c r="A589" s="138">
        <v>13320</v>
      </c>
      <c r="B589" s="23" t="s">
        <v>6</v>
      </c>
      <c r="C589" s="204">
        <f>SUMIF(Atashe!$B$549:$B$609,'Spenzimet mujore -Atashe'!A589,Atashe!$D$549:$D$609)</f>
        <v>0</v>
      </c>
      <c r="D589" s="152" t="e">
        <f>VLOOKUP($A589,Atashe!$B$546:$M$609,7,FALSE)</f>
        <v>#REF!</v>
      </c>
      <c r="E589" s="152" t="e">
        <f>VLOOKUP($A589,Atashe!$B$546:$M$609,7,FALSE)-SUM($D589:D589)</f>
        <v>#REF!</v>
      </c>
      <c r="F589" s="152" t="e">
        <f>VLOOKUP($A589,Atashe!$B$546:$M$609,7,FALSE)-SUM($D589:E589)</f>
        <v>#REF!</v>
      </c>
      <c r="G589" s="152" t="e">
        <f>VLOOKUP($A589,Atashe!$B$546:$M$609,7,FALSE)-SUM($D589:F589)</f>
        <v>#REF!</v>
      </c>
      <c r="H589" s="152" t="e">
        <f>VLOOKUP($A589,Atashe!$B$546:$M$609,7,FALSE)-SUM($D589:G589)</f>
        <v>#REF!</v>
      </c>
      <c r="I589" s="152" t="e">
        <f>VLOOKUP($A589,Atashe!$B$546:$M$609,7,FALSE)-SUM($D589:H589)</f>
        <v>#REF!</v>
      </c>
      <c r="J589" s="152" t="e">
        <f>VLOOKUP($A589,Atashe!$B$546:$M$609,7,FALSE)-SUM($D589:I589)</f>
        <v>#REF!</v>
      </c>
      <c r="K589" s="152" t="e">
        <f>VLOOKUP($A589,Atashe!$B$546:$M$609,7,FALSE)-SUM($D589:J589)</f>
        <v>#REF!</v>
      </c>
      <c r="L589" s="152" t="e">
        <f>VLOOKUP($A589,Atashe!$B$546:$M$609,7,FALSE)-SUM($D589:K589)</f>
        <v>#REF!</v>
      </c>
      <c r="M589" s="152" t="e">
        <f>VLOOKUP($A589,Atashe!$B$546:$M$609,7,FALSE)-SUM($D589:L589)</f>
        <v>#REF!</v>
      </c>
      <c r="N589" s="152" t="e">
        <f>VLOOKUP($A589,Atashe!$B$546:$M$609,7,FALSE)-SUM($D589:M589)</f>
        <v>#REF!</v>
      </c>
      <c r="O589" s="152" t="e">
        <f>VLOOKUP($A589,Atashe!$B$546:$M$609,7,FALSE)-SUM($D589:N589)</f>
        <v>#REF!</v>
      </c>
      <c r="P589" s="150" t="e">
        <f>SUM(D589:O589)</f>
        <v>#REF!</v>
      </c>
      <c r="Q589" s="150" t="e">
        <f>IF(P589&gt;0,P589/C589*100," ")</f>
        <v>#REF!</v>
      </c>
    </row>
    <row r="590" spans="1:17" ht="18.75" x14ac:dyDescent="0.3">
      <c r="A590" s="138">
        <v>13330</v>
      </c>
      <c r="B590" s="23" t="s">
        <v>179</v>
      </c>
      <c r="C590" s="66">
        <f>SUMIF(Atashe!$B$549:$B$609,'Spenzimet mujore -Atashe'!A590,Atashe!$D$549:$D$609)</f>
        <v>0</v>
      </c>
      <c r="D590" s="152" t="e">
        <f>VLOOKUP($A590,Atashe!$B$546:$M$609,7,FALSE)</f>
        <v>#REF!</v>
      </c>
      <c r="E590" s="152" t="e">
        <f>VLOOKUP($A590,Atashe!$B$546:$M$609,7,FALSE)-SUM($D590:D590)</f>
        <v>#REF!</v>
      </c>
      <c r="F590" s="152" t="e">
        <f>VLOOKUP($A590,Atashe!$B$546:$M$609,7,FALSE)-SUM($D590:E590)</f>
        <v>#REF!</v>
      </c>
      <c r="G590" s="152" t="e">
        <f>VLOOKUP($A590,Atashe!$B$546:$M$609,7,FALSE)-SUM($D590:F590)</f>
        <v>#REF!</v>
      </c>
      <c r="H590" s="152" t="e">
        <f>VLOOKUP($A590,Atashe!$B$546:$M$609,7,FALSE)-SUM($D590:G590)</f>
        <v>#REF!</v>
      </c>
      <c r="I590" s="152" t="e">
        <f>VLOOKUP($A590,Atashe!$B$546:$M$609,7,FALSE)-SUM($D590:H590)</f>
        <v>#REF!</v>
      </c>
      <c r="J590" s="152" t="e">
        <f>VLOOKUP($A590,Atashe!$B$546:$M$609,7,FALSE)-SUM($D590:I590)</f>
        <v>#REF!</v>
      </c>
      <c r="K590" s="152" t="e">
        <f>VLOOKUP($A590,Atashe!$B$546:$M$609,7,FALSE)-SUM($D590:J590)</f>
        <v>#REF!</v>
      </c>
      <c r="L590" s="152" t="e">
        <f>VLOOKUP($A590,Atashe!$B$546:$M$609,7,FALSE)-SUM($D590:K590)</f>
        <v>#REF!</v>
      </c>
      <c r="M590" s="152" t="e">
        <f>VLOOKUP($A590,Atashe!$B$546:$M$609,7,FALSE)-SUM($D590:L590)</f>
        <v>#REF!</v>
      </c>
      <c r="N590" s="152" t="e">
        <f>VLOOKUP($A590,Atashe!$B$546:$M$609,7,FALSE)-SUM($D590:M590)</f>
        <v>#REF!</v>
      </c>
      <c r="O590" s="152" t="e">
        <f>VLOOKUP($A590,Atashe!$B$546:$M$609,7,FALSE)-SUM($D590:N590)</f>
        <v>#REF!</v>
      </c>
      <c r="P590" s="150" t="e">
        <f>SUM(D590:O590)</f>
        <v>#REF!</v>
      </c>
      <c r="Q590" s="150" t="e">
        <f t="shared" si="215"/>
        <v>#REF!</v>
      </c>
    </row>
    <row r="591" spans="1:17" s="188" customFormat="1" ht="18.75" x14ac:dyDescent="0.3">
      <c r="A591" s="189">
        <v>1340</v>
      </c>
      <c r="B591" s="190" t="s">
        <v>119</v>
      </c>
      <c r="C591" s="191">
        <f t="shared" ref="C591:N591" si="219">SUM(C592:C597)</f>
        <v>0</v>
      </c>
      <c r="D591" s="191" t="e">
        <f t="shared" si="219"/>
        <v>#REF!</v>
      </c>
      <c r="E591" s="191" t="e">
        <f t="shared" si="219"/>
        <v>#REF!</v>
      </c>
      <c r="F591" s="191" t="e">
        <f t="shared" si="219"/>
        <v>#REF!</v>
      </c>
      <c r="G591" s="191" t="e">
        <f t="shared" si="219"/>
        <v>#REF!</v>
      </c>
      <c r="H591" s="191" t="e">
        <f t="shared" si="219"/>
        <v>#REF!</v>
      </c>
      <c r="I591" s="191" t="e">
        <f t="shared" si="219"/>
        <v>#REF!</v>
      </c>
      <c r="J591" s="191" t="e">
        <f t="shared" si="219"/>
        <v>#REF!</v>
      </c>
      <c r="K591" s="191" t="e">
        <f t="shared" si="219"/>
        <v>#REF!</v>
      </c>
      <c r="L591" s="191" t="e">
        <f t="shared" si="219"/>
        <v>#REF!</v>
      </c>
      <c r="M591" s="191" t="e">
        <f t="shared" si="219"/>
        <v>#REF!</v>
      </c>
      <c r="N591" s="191" t="e">
        <f t="shared" si="219"/>
        <v>#REF!</v>
      </c>
      <c r="O591" s="191" t="e">
        <f>SUM(O592:O597)</f>
        <v>#REF!</v>
      </c>
      <c r="P591" s="191" t="e">
        <f>SUM(P592:P597)</f>
        <v>#REF!</v>
      </c>
      <c r="Q591" s="191" t="e">
        <f t="shared" si="215"/>
        <v>#REF!</v>
      </c>
    </row>
    <row r="592" spans="1:17" ht="18.75" x14ac:dyDescent="0.3">
      <c r="A592" s="15">
        <v>13410</v>
      </c>
      <c r="B592" s="23" t="s">
        <v>37</v>
      </c>
      <c r="C592" s="66">
        <f>SUMIF(Atashe!$B$549:$B$609,'Spenzimet mujore -Atashe'!A592,Atashe!$D$549:$D$609)</f>
        <v>0</v>
      </c>
      <c r="D592" s="152" t="e">
        <f>VLOOKUP($A592,Atashe!$B$546:$M$609,7,FALSE)</f>
        <v>#REF!</v>
      </c>
      <c r="E592" s="152" t="e">
        <f>VLOOKUP($A592,Atashe!$B$546:$M$609,7,FALSE)-SUM($D592:D592)</f>
        <v>#REF!</v>
      </c>
      <c r="F592" s="152" t="e">
        <f>VLOOKUP($A592,Atashe!$B$546:$M$609,7,FALSE)-SUM($D592:E592)</f>
        <v>#REF!</v>
      </c>
      <c r="G592" s="152" t="e">
        <f>VLOOKUP($A592,Atashe!$B$546:$M$609,7,FALSE)-SUM($D592:F592)</f>
        <v>#REF!</v>
      </c>
      <c r="H592" s="152" t="e">
        <f>VLOOKUP($A592,Atashe!$B$546:$M$609,7,FALSE)-SUM($D592:G592)</f>
        <v>#REF!</v>
      </c>
      <c r="I592" s="152" t="e">
        <f>VLOOKUP($A592,Atashe!$B$546:$M$609,7,FALSE)-SUM($D592:H592)</f>
        <v>#REF!</v>
      </c>
      <c r="J592" s="152" t="e">
        <f>VLOOKUP($A592,Atashe!$B$546:$M$609,7,FALSE)-SUM($D592:I592)</f>
        <v>#REF!</v>
      </c>
      <c r="K592" s="152" t="e">
        <f>VLOOKUP($A592,Atashe!$B$546:$M$609,7,FALSE)-SUM($D592:J592)</f>
        <v>#REF!</v>
      </c>
      <c r="L592" s="152" t="e">
        <f>VLOOKUP($A592,Atashe!$B$546:$M$609,7,FALSE)-SUM($D592:K592)</f>
        <v>#REF!</v>
      </c>
      <c r="M592" s="152" t="e">
        <f>VLOOKUP($A592,Atashe!$B$546:$M$609,7,FALSE)-SUM($D592:L592)</f>
        <v>#REF!</v>
      </c>
      <c r="N592" s="152" t="e">
        <f>VLOOKUP($A592,Atashe!$B$546:$M$609,7,FALSE)-SUM($D592:M592)</f>
        <v>#REF!</v>
      </c>
      <c r="O592" s="152" t="e">
        <f>VLOOKUP($A592,Atashe!$B$546:$M$609,7,FALSE)-SUM($D592:N592)</f>
        <v>#REF!</v>
      </c>
      <c r="P592" s="150" t="e">
        <f t="shared" ref="P592:P597" si="220">SUM(D592:O592)</f>
        <v>#REF!</v>
      </c>
      <c r="Q592" s="150" t="e">
        <f t="shared" si="215"/>
        <v>#REF!</v>
      </c>
    </row>
    <row r="593" spans="1:17" ht="18.75" x14ac:dyDescent="0.3">
      <c r="A593" s="15">
        <v>13430</v>
      </c>
      <c r="B593" s="23" t="s">
        <v>38</v>
      </c>
      <c r="C593" s="66">
        <f>SUMIF(Atashe!$B$549:$B$609,'Spenzimet mujore -Atashe'!A593,Atashe!$D$549:$D$609)</f>
        <v>0</v>
      </c>
      <c r="D593" s="152" t="e">
        <f>VLOOKUP($A593,Atashe!$B$546:$M$609,7,FALSE)</f>
        <v>#REF!</v>
      </c>
      <c r="E593" s="152" t="e">
        <f>VLOOKUP($A593,Atashe!$B$546:$M$609,7,FALSE)-SUM($D593:D593)</f>
        <v>#REF!</v>
      </c>
      <c r="F593" s="152" t="e">
        <f>VLOOKUP($A593,Atashe!$B$546:$M$609,7,FALSE)-SUM($D593:E593)</f>
        <v>#REF!</v>
      </c>
      <c r="G593" s="152" t="e">
        <f>VLOOKUP($A593,Atashe!$B$546:$M$609,7,FALSE)-SUM($D593:F593)</f>
        <v>#REF!</v>
      </c>
      <c r="H593" s="152" t="e">
        <f>VLOOKUP($A593,Atashe!$B$546:$M$609,7,FALSE)-SUM($D593:G593)</f>
        <v>#REF!</v>
      </c>
      <c r="I593" s="152" t="e">
        <f>VLOOKUP($A593,Atashe!$B$546:$M$609,7,FALSE)-SUM($D593:H593)</f>
        <v>#REF!</v>
      </c>
      <c r="J593" s="152" t="e">
        <f>VLOOKUP($A593,Atashe!$B$546:$M$609,7,FALSE)-SUM($D593:I593)</f>
        <v>#REF!</v>
      </c>
      <c r="K593" s="152" t="e">
        <f>VLOOKUP($A593,Atashe!$B$546:$M$609,7,FALSE)-SUM($D593:J593)</f>
        <v>#REF!</v>
      </c>
      <c r="L593" s="152" t="e">
        <f>VLOOKUP($A593,Atashe!$B$546:$M$609,7,FALSE)-SUM($D593:K593)</f>
        <v>#REF!</v>
      </c>
      <c r="M593" s="152" t="e">
        <f>VLOOKUP($A593,Atashe!$B$546:$M$609,7,FALSE)-SUM($D593:L593)</f>
        <v>#REF!</v>
      </c>
      <c r="N593" s="152" t="e">
        <f>VLOOKUP($A593,Atashe!$B$546:$M$609,7,FALSE)-SUM($D593:M593)</f>
        <v>#REF!</v>
      </c>
      <c r="O593" s="152" t="e">
        <f>VLOOKUP($A593,Atashe!$B$546:$M$609,7,FALSE)-SUM($D593:N593)</f>
        <v>#REF!</v>
      </c>
      <c r="P593" s="150" t="e">
        <f t="shared" si="220"/>
        <v>#REF!</v>
      </c>
      <c r="Q593" s="150" t="e">
        <f t="shared" si="215"/>
        <v>#REF!</v>
      </c>
    </row>
    <row r="594" spans="1:17" s="209" customFormat="1" ht="18.75" x14ac:dyDescent="0.3">
      <c r="A594" s="15">
        <v>13450</v>
      </c>
      <c r="B594" s="23" t="s">
        <v>183</v>
      </c>
      <c r="C594" s="204">
        <f>SUMIF(Atashe!$B$549:$B$609,'Spenzimet mujore -Atashe'!A594,Atashe!$D$549:$D$609)</f>
        <v>0</v>
      </c>
      <c r="D594" s="152" t="e">
        <f>VLOOKUP($A594,Atashe!$B$546:$M$609,7,FALSE)</f>
        <v>#REF!</v>
      </c>
      <c r="E594" s="152" t="e">
        <f>VLOOKUP($A594,Atashe!$B$546:$M$609,7,FALSE)-SUM($D594:D594)</f>
        <v>#REF!</v>
      </c>
      <c r="F594" s="152" t="e">
        <f>VLOOKUP($A594,Atashe!$B$546:$M$609,7,FALSE)-SUM($D594:E594)</f>
        <v>#REF!</v>
      </c>
      <c r="G594" s="152" t="e">
        <f>VLOOKUP($A594,Atashe!$B$546:$M$609,7,FALSE)-SUM($D594:F594)</f>
        <v>#REF!</v>
      </c>
      <c r="H594" s="152" t="e">
        <f>VLOOKUP($A594,Atashe!$B$546:$M$609,7,FALSE)-SUM($D594:G594)</f>
        <v>#REF!</v>
      </c>
      <c r="I594" s="152" t="e">
        <f>VLOOKUP($A594,Atashe!$B$546:$M$609,7,FALSE)-SUM($D594:H594)</f>
        <v>#REF!</v>
      </c>
      <c r="J594" s="152" t="e">
        <f>VLOOKUP($A594,Atashe!$B$546:$M$609,7,FALSE)-SUM($D594:I594)</f>
        <v>#REF!</v>
      </c>
      <c r="K594" s="152" t="e">
        <f>VLOOKUP($A594,Atashe!$B$546:$M$609,7,FALSE)-SUM($D594:J594)</f>
        <v>#REF!</v>
      </c>
      <c r="L594" s="152" t="e">
        <f>VLOOKUP($A594,Atashe!$B$546:$M$609,7,FALSE)-SUM($D594:K594)</f>
        <v>#REF!</v>
      </c>
      <c r="M594" s="152" t="e">
        <f>VLOOKUP($A594,Atashe!$B$546:$M$609,7,FALSE)-SUM($D594:L594)</f>
        <v>#REF!</v>
      </c>
      <c r="N594" s="152" t="e">
        <f>VLOOKUP($A594,Atashe!$B$546:$M$609,7,FALSE)-SUM($D594:M594)</f>
        <v>#REF!</v>
      </c>
      <c r="O594" s="152" t="e">
        <f>VLOOKUP($A594,Atashe!$B$546:$M$609,7,FALSE)-SUM($D594:N594)</f>
        <v>#REF!</v>
      </c>
      <c r="P594" s="150" t="e">
        <f t="shared" si="220"/>
        <v>#REF!</v>
      </c>
      <c r="Q594" s="150" t="e">
        <f>IF(P594&gt;0,P594/C594*100," ")</f>
        <v>#REF!</v>
      </c>
    </row>
    <row r="595" spans="1:17" s="206" customFormat="1" ht="18.75" x14ac:dyDescent="0.3">
      <c r="A595" s="15">
        <v>13460</v>
      </c>
      <c r="B595" s="23" t="s">
        <v>178</v>
      </c>
      <c r="C595" s="204">
        <f>SUMIF(Atashe!$B$549:$B$609,'Spenzimet mujore -Atashe'!A595,Atashe!$D$549:$D$609)</f>
        <v>0</v>
      </c>
      <c r="D595" s="152" t="e">
        <f>VLOOKUP($A595,Atashe!$B$546:$M$609,7,FALSE)</f>
        <v>#REF!</v>
      </c>
      <c r="E595" s="152" t="e">
        <f>VLOOKUP($A595,Atashe!$B$546:$M$609,7,FALSE)-SUM($D595:D595)</f>
        <v>#REF!</v>
      </c>
      <c r="F595" s="152" t="e">
        <f>VLOOKUP($A595,Atashe!$B$546:$M$609,7,FALSE)-SUM($D595:E595)</f>
        <v>#REF!</v>
      </c>
      <c r="G595" s="152" t="e">
        <f>VLOOKUP($A595,Atashe!$B$546:$M$609,7,FALSE)-SUM($D595:F595)</f>
        <v>#REF!</v>
      </c>
      <c r="H595" s="152" t="e">
        <f>VLOOKUP($A595,Atashe!$B$546:$M$609,7,FALSE)-SUM($D595:G595)</f>
        <v>#REF!</v>
      </c>
      <c r="I595" s="152" t="e">
        <f>VLOOKUP($A595,Atashe!$B$546:$M$609,7,FALSE)-SUM($D595:H595)</f>
        <v>#REF!</v>
      </c>
      <c r="J595" s="152" t="e">
        <f>VLOOKUP($A595,Atashe!$B$546:$M$609,7,FALSE)-SUM($D595:I595)</f>
        <v>#REF!</v>
      </c>
      <c r="K595" s="152" t="e">
        <f>VLOOKUP($A595,Atashe!$B$546:$M$609,7,FALSE)-SUM($D595:J595)</f>
        <v>#REF!</v>
      </c>
      <c r="L595" s="152" t="e">
        <f>VLOOKUP($A595,Atashe!$B$546:$M$609,7,FALSE)-SUM($D595:K595)</f>
        <v>#REF!</v>
      </c>
      <c r="M595" s="152" t="e">
        <f>VLOOKUP($A595,Atashe!$B$546:$M$609,7,FALSE)-SUM($D595:L595)</f>
        <v>#REF!</v>
      </c>
      <c r="N595" s="152" t="e">
        <f>VLOOKUP($A595,Atashe!$B$546:$M$609,7,FALSE)-SUM($D595:M595)</f>
        <v>#REF!</v>
      </c>
      <c r="O595" s="152" t="e">
        <f>VLOOKUP($A595,Atashe!$B$546:$M$609,7,FALSE)-SUM($D595:N595)</f>
        <v>#REF!</v>
      </c>
      <c r="P595" s="150" t="e">
        <f t="shared" si="220"/>
        <v>#REF!</v>
      </c>
      <c r="Q595" s="150" t="e">
        <f>IF(P595&gt;0,P595/C595*100," ")</f>
        <v>#REF!</v>
      </c>
    </row>
    <row r="596" spans="1:17" ht="18.75" x14ac:dyDescent="0.3">
      <c r="A596" s="15">
        <v>13470</v>
      </c>
      <c r="B596" s="23" t="s">
        <v>137</v>
      </c>
      <c r="C596" s="204">
        <f>SUMIF(Atashe!$B$549:$B$609,'Spenzimet mujore -Atashe'!A596,Atashe!$D$549:$D$609)</f>
        <v>0</v>
      </c>
      <c r="D596" s="152" t="e">
        <f>VLOOKUP($A596,Atashe!$B$546:$M$609,7,FALSE)</f>
        <v>#REF!</v>
      </c>
      <c r="E596" s="152" t="e">
        <f>VLOOKUP($A596,Atashe!$B$546:$M$609,7,FALSE)-SUM($D596:D596)</f>
        <v>#REF!</v>
      </c>
      <c r="F596" s="152" t="e">
        <f>VLOOKUP($A596,Atashe!$B$546:$M$609,7,FALSE)-SUM($D596:E596)</f>
        <v>#REF!</v>
      </c>
      <c r="G596" s="152" t="e">
        <f>VLOOKUP($A596,Atashe!$B$546:$M$609,7,FALSE)-SUM($D596:F596)</f>
        <v>#REF!</v>
      </c>
      <c r="H596" s="152" t="e">
        <f>VLOOKUP($A596,Atashe!$B$546:$M$609,7,FALSE)-SUM($D596:G596)</f>
        <v>#REF!</v>
      </c>
      <c r="I596" s="152" t="e">
        <f>VLOOKUP($A596,Atashe!$B$546:$M$609,7,FALSE)-SUM($D596:H596)</f>
        <v>#REF!</v>
      </c>
      <c r="J596" s="152" t="e">
        <f>VLOOKUP($A596,Atashe!$B$546:$M$609,7,FALSE)-SUM($D596:I596)</f>
        <v>#REF!</v>
      </c>
      <c r="K596" s="152" t="e">
        <f>VLOOKUP($A596,Atashe!$B$546:$M$609,7,FALSE)-SUM($D596:J596)</f>
        <v>#REF!</v>
      </c>
      <c r="L596" s="152" t="e">
        <f>VLOOKUP($A596,Atashe!$B$546:$M$609,7,FALSE)-SUM($D596:K596)</f>
        <v>#REF!</v>
      </c>
      <c r="M596" s="152" t="e">
        <f>VLOOKUP($A596,Atashe!$B$546:$M$609,7,FALSE)-SUM($D596:L596)</f>
        <v>#REF!</v>
      </c>
      <c r="N596" s="152" t="e">
        <f>VLOOKUP($A596,Atashe!$B$546:$M$609,7,FALSE)-SUM($D596:M596)</f>
        <v>#REF!</v>
      </c>
      <c r="O596" s="152" t="e">
        <f>VLOOKUP($A596,Atashe!$B$546:$M$609,7,FALSE)-SUM($D596:N596)</f>
        <v>#REF!</v>
      </c>
      <c r="P596" s="150" t="e">
        <f t="shared" si="220"/>
        <v>#REF!</v>
      </c>
      <c r="Q596" s="150" t="e">
        <f t="shared" si="215"/>
        <v>#REF!</v>
      </c>
    </row>
    <row r="597" spans="1:17" ht="18.75" x14ac:dyDescent="0.3">
      <c r="A597" s="15">
        <v>13480</v>
      </c>
      <c r="B597" s="23" t="s">
        <v>39</v>
      </c>
      <c r="C597" s="66">
        <f>SUMIF(Atashe!$B$549:$B$609,'Spenzimet mujore -Atashe'!A597,Atashe!$D$549:$D$609)</f>
        <v>0</v>
      </c>
      <c r="D597" s="152" t="e">
        <f>VLOOKUP($A597,Atashe!$B$546:$M$609,7,FALSE)</f>
        <v>#REF!</v>
      </c>
      <c r="E597" s="152" t="e">
        <f>VLOOKUP($A597,Atashe!$B$546:$M$609,7,FALSE)-SUM($D597:D597)</f>
        <v>#REF!</v>
      </c>
      <c r="F597" s="152" t="e">
        <f>VLOOKUP($A597,Atashe!$B$546:$M$609,7,FALSE)-SUM($D597:E597)</f>
        <v>#REF!</v>
      </c>
      <c r="G597" s="152" t="e">
        <f>VLOOKUP($A597,Atashe!$B$546:$M$609,7,FALSE)-SUM($D597:F597)</f>
        <v>#REF!</v>
      </c>
      <c r="H597" s="152" t="e">
        <f>VLOOKUP($A597,Atashe!$B$546:$M$609,7,FALSE)-SUM($D597:G597)</f>
        <v>#REF!</v>
      </c>
      <c r="I597" s="152" t="e">
        <f>VLOOKUP($A597,Atashe!$B$546:$M$609,7,FALSE)-SUM($D597:H597)</f>
        <v>#REF!</v>
      </c>
      <c r="J597" s="152" t="e">
        <f>VLOOKUP($A597,Atashe!$B$546:$M$609,7,FALSE)-SUM($D597:I597)</f>
        <v>#REF!</v>
      </c>
      <c r="K597" s="152" t="e">
        <f>VLOOKUP($A597,Atashe!$B$546:$M$609,7,FALSE)-SUM($D597:J597)</f>
        <v>#REF!</v>
      </c>
      <c r="L597" s="152" t="e">
        <f>VLOOKUP($A597,Atashe!$B$546:$M$609,7,FALSE)-SUM($D597:K597)</f>
        <v>#REF!</v>
      </c>
      <c r="M597" s="152" t="e">
        <f>VLOOKUP($A597,Atashe!$B$546:$M$609,7,FALSE)-SUM($D597:L597)</f>
        <v>#REF!</v>
      </c>
      <c r="N597" s="152" t="e">
        <f>VLOOKUP($A597,Atashe!$B$546:$M$609,7,FALSE)-SUM($D597:M597)</f>
        <v>#REF!</v>
      </c>
      <c r="O597" s="152" t="e">
        <f>VLOOKUP($A597,Atashe!$B$546:$M$609,7,FALSE)-SUM($D597:N597)</f>
        <v>#REF!</v>
      </c>
      <c r="P597" s="150" t="e">
        <f t="shared" si="220"/>
        <v>#REF!</v>
      </c>
      <c r="Q597" s="150" t="e">
        <f t="shared" si="215"/>
        <v>#REF!</v>
      </c>
    </row>
    <row r="598" spans="1:17" s="188" customFormat="1" ht="18.75" x14ac:dyDescent="0.3">
      <c r="A598" s="189">
        <v>1350</v>
      </c>
      <c r="B598" s="190" t="s">
        <v>120</v>
      </c>
      <c r="C598" s="191">
        <f t="shared" ref="C598:P598" si="221">SUM(C599:C603)</f>
        <v>0</v>
      </c>
      <c r="D598" s="191" t="e">
        <f t="shared" si="221"/>
        <v>#REF!</v>
      </c>
      <c r="E598" s="191" t="e">
        <f t="shared" si="221"/>
        <v>#REF!</v>
      </c>
      <c r="F598" s="191" t="e">
        <f t="shared" si="221"/>
        <v>#REF!</v>
      </c>
      <c r="G598" s="191" t="e">
        <f t="shared" si="221"/>
        <v>#REF!</v>
      </c>
      <c r="H598" s="191" t="e">
        <f t="shared" si="221"/>
        <v>#REF!</v>
      </c>
      <c r="I598" s="191" t="e">
        <f t="shared" si="221"/>
        <v>#REF!</v>
      </c>
      <c r="J598" s="191" t="e">
        <f t="shared" si="221"/>
        <v>#REF!</v>
      </c>
      <c r="K598" s="191" t="e">
        <f t="shared" si="221"/>
        <v>#REF!</v>
      </c>
      <c r="L598" s="191" t="e">
        <f t="shared" si="221"/>
        <v>#REF!</v>
      </c>
      <c r="M598" s="191" t="e">
        <f t="shared" si="221"/>
        <v>#REF!</v>
      </c>
      <c r="N598" s="191" t="e">
        <f t="shared" si="221"/>
        <v>#REF!</v>
      </c>
      <c r="O598" s="191" t="e">
        <f t="shared" si="221"/>
        <v>#REF!</v>
      </c>
      <c r="P598" s="191" t="e">
        <f t="shared" si="221"/>
        <v>#REF!</v>
      </c>
      <c r="Q598" s="191" t="e">
        <f t="shared" si="215"/>
        <v>#REF!</v>
      </c>
    </row>
    <row r="599" spans="1:17" ht="18.75" x14ac:dyDescent="0.3">
      <c r="A599" s="15">
        <v>13501</v>
      </c>
      <c r="B599" s="24" t="s">
        <v>180</v>
      </c>
      <c r="C599" s="66">
        <f>SUMIF(Atashe!$B$549:$B$609,'Spenzimet mujore -Atashe'!A599,Atashe!$D$549:$D$609)</f>
        <v>0</v>
      </c>
      <c r="D599" s="152" t="e">
        <f>VLOOKUP($A599,Atashe!$B$546:$M$609,7,FALSE)</f>
        <v>#REF!</v>
      </c>
      <c r="E599" s="152" t="e">
        <f>VLOOKUP($A599,Atashe!$B$546:$M$609,7,FALSE)-SUM($D599:D599)</f>
        <v>#REF!</v>
      </c>
      <c r="F599" s="152" t="e">
        <f>VLOOKUP($A599,Atashe!$B$546:$M$609,7,FALSE)-SUM($D599:E599)</f>
        <v>#REF!</v>
      </c>
      <c r="G599" s="152" t="e">
        <f>VLOOKUP($A599,Atashe!$B$546:$M$609,7,FALSE)-SUM($D599:F599)</f>
        <v>#REF!</v>
      </c>
      <c r="H599" s="152" t="e">
        <f>VLOOKUP($A599,Atashe!$B$546:$M$609,7,FALSE)-SUM($D599:G599)</f>
        <v>#REF!</v>
      </c>
      <c r="I599" s="152" t="e">
        <f>VLOOKUP($A599,Atashe!$B$546:$M$609,7,FALSE)-SUM($D599:H599)</f>
        <v>#REF!</v>
      </c>
      <c r="J599" s="152" t="e">
        <f>VLOOKUP($A599,Atashe!$B$546:$M$609,7,FALSE)-SUM($D599:I599)</f>
        <v>#REF!</v>
      </c>
      <c r="K599" s="152" t="e">
        <f>VLOOKUP($A599,Atashe!$B$546:$M$609,7,FALSE)-SUM($D599:J599)</f>
        <v>#REF!</v>
      </c>
      <c r="L599" s="152" t="e">
        <f>VLOOKUP($A599,Atashe!$B$546:$M$609,7,FALSE)-SUM($D599:K599)</f>
        <v>#REF!</v>
      </c>
      <c r="M599" s="152" t="e">
        <f>VLOOKUP($A599,Atashe!$B$546:$M$609,7,FALSE)-SUM($D599:L599)</f>
        <v>#REF!</v>
      </c>
      <c r="N599" s="152" t="e">
        <f>VLOOKUP($A599,Atashe!$B$546:$M$609,7,FALSE)-SUM($D599:M599)</f>
        <v>#REF!</v>
      </c>
      <c r="O599" s="152" t="e">
        <f>VLOOKUP($A599,Atashe!$B$546:$M$609,7,FALSE)-SUM($D599:N599)</f>
        <v>#REF!</v>
      </c>
      <c r="P599" s="150" t="e">
        <f>SUM(D599:O599)</f>
        <v>#REF!</v>
      </c>
      <c r="Q599" s="150" t="e">
        <f t="shared" si="215"/>
        <v>#REF!</v>
      </c>
    </row>
    <row r="600" spans="1:17" s="206" customFormat="1" ht="18.75" x14ac:dyDescent="0.3">
      <c r="A600" s="15">
        <v>13503</v>
      </c>
      <c r="B600" s="24" t="s">
        <v>2</v>
      </c>
      <c r="C600" s="204">
        <f>SUMIF(Atashe!$B$549:$B$609,'Spenzimet mujore -Atashe'!A600,Atashe!$D$549:$D$609)</f>
        <v>0</v>
      </c>
      <c r="D600" s="152" t="e">
        <f>VLOOKUP($A600,Atashe!$B$546:$M$609,7,FALSE)</f>
        <v>#REF!</v>
      </c>
      <c r="E600" s="152" t="e">
        <f>VLOOKUP($A600,Atashe!$B$546:$M$609,7,FALSE)-SUM($D600:D600)</f>
        <v>#REF!</v>
      </c>
      <c r="F600" s="152" t="e">
        <f>VLOOKUP($A600,Atashe!$B$546:$M$609,7,FALSE)-SUM($D600:E600)</f>
        <v>#REF!</v>
      </c>
      <c r="G600" s="152" t="e">
        <f>VLOOKUP($A600,Atashe!$B$546:$M$609,7,FALSE)-SUM($D600:F600)</f>
        <v>#REF!</v>
      </c>
      <c r="H600" s="152" t="e">
        <f>VLOOKUP($A600,Atashe!$B$546:$M$609,7,FALSE)-SUM($D600:G600)</f>
        <v>#REF!</v>
      </c>
      <c r="I600" s="152" t="e">
        <f>VLOOKUP($A600,Atashe!$B$546:$M$609,7,FALSE)-SUM($D600:H600)</f>
        <v>#REF!</v>
      </c>
      <c r="J600" s="152" t="e">
        <f>VLOOKUP($A600,Atashe!$B$546:$M$609,7,FALSE)-SUM($D600:I600)</f>
        <v>#REF!</v>
      </c>
      <c r="K600" s="152" t="e">
        <f>VLOOKUP($A600,Atashe!$B$546:$M$609,7,FALSE)-SUM($D600:J600)</f>
        <v>#REF!</v>
      </c>
      <c r="L600" s="152" t="e">
        <f>VLOOKUP($A600,Atashe!$B$546:$M$609,7,FALSE)-SUM($D600:K600)</f>
        <v>#REF!</v>
      </c>
      <c r="M600" s="152" t="e">
        <f>VLOOKUP($A600,Atashe!$B$546:$M$609,7,FALSE)-SUM($D600:L600)</f>
        <v>#REF!</v>
      </c>
      <c r="N600" s="152" t="e">
        <f>VLOOKUP($A600,Atashe!$B$546:$M$609,7,FALSE)-SUM($D600:M600)</f>
        <v>#REF!</v>
      </c>
      <c r="O600" s="152" t="e">
        <f>VLOOKUP($A600,Atashe!$B$546:$M$609,7,FALSE)-SUM($D600:N600)</f>
        <v>#REF!</v>
      </c>
      <c r="P600" s="150" t="e">
        <f>SUM(D600:O600)</f>
        <v>#REF!</v>
      </c>
      <c r="Q600" s="150" t="e">
        <f>IF(P600&gt;0,P600/C600*100," ")</f>
        <v>#REF!</v>
      </c>
    </row>
    <row r="601" spans="1:17" s="206" customFormat="1" ht="18.75" x14ac:dyDescent="0.3">
      <c r="A601" s="15">
        <v>13504</v>
      </c>
      <c r="B601" s="24" t="s">
        <v>175</v>
      </c>
      <c r="C601" s="204">
        <f>SUMIF(Atashe!$B$549:$B$609,'Spenzimet mujore -Atashe'!A601,Atashe!$D$549:$D$609)</f>
        <v>0</v>
      </c>
      <c r="D601" s="152" t="e">
        <f>VLOOKUP($A601,Atashe!$B$546:$M$609,7,FALSE)</f>
        <v>#REF!</v>
      </c>
      <c r="E601" s="152" t="e">
        <f>VLOOKUP($A601,Atashe!$B$546:$M$609,7,FALSE)-SUM($D601:D601)</f>
        <v>#REF!</v>
      </c>
      <c r="F601" s="152" t="e">
        <f>VLOOKUP($A601,Atashe!$B$546:$M$609,7,FALSE)-SUM($D601:E601)</f>
        <v>#REF!</v>
      </c>
      <c r="G601" s="152" t="e">
        <f>VLOOKUP($A601,Atashe!$B$546:$M$609,7,FALSE)-SUM($D601:F601)</f>
        <v>#REF!</v>
      </c>
      <c r="H601" s="152" t="e">
        <f>VLOOKUP($A601,Atashe!$B$546:$M$609,7,FALSE)-SUM($D601:G601)</f>
        <v>#REF!</v>
      </c>
      <c r="I601" s="152" t="e">
        <f>VLOOKUP($A601,Atashe!$B$546:$M$609,7,FALSE)-SUM($D601:H601)</f>
        <v>#REF!</v>
      </c>
      <c r="J601" s="152" t="e">
        <f>VLOOKUP($A601,Atashe!$B$546:$M$609,7,FALSE)-SUM($D601:I601)</f>
        <v>#REF!</v>
      </c>
      <c r="K601" s="152" t="e">
        <f>VLOOKUP($A601,Atashe!$B$546:$M$609,7,FALSE)-SUM($D601:J601)</f>
        <v>#REF!</v>
      </c>
      <c r="L601" s="152" t="e">
        <f>VLOOKUP($A601,Atashe!$B$546:$M$609,7,FALSE)-SUM($D601:K601)</f>
        <v>#REF!</v>
      </c>
      <c r="M601" s="152" t="e">
        <f>VLOOKUP($A601,Atashe!$B$546:$M$609,7,FALSE)-SUM($D601:L601)</f>
        <v>#REF!</v>
      </c>
      <c r="N601" s="152" t="e">
        <f>VLOOKUP($A601,Atashe!$B$546:$M$609,7,FALSE)-SUM($D601:M601)</f>
        <v>#REF!</v>
      </c>
      <c r="O601" s="152" t="e">
        <f>VLOOKUP($A601,Atashe!$B$546:$M$609,7,FALSE)-SUM($D601:N601)</f>
        <v>#REF!</v>
      </c>
      <c r="P601" s="150" t="e">
        <f>SUM(D601:O601)</f>
        <v>#REF!</v>
      </c>
      <c r="Q601" s="150" t="e">
        <f>IF(P601&gt;0,P601/C601*100," ")</f>
        <v>#REF!</v>
      </c>
    </row>
    <row r="602" spans="1:17" s="209" customFormat="1" ht="18.75" x14ac:dyDescent="0.3">
      <c r="A602" s="15">
        <v>13505</v>
      </c>
      <c r="B602" s="24" t="s">
        <v>184</v>
      </c>
      <c r="C602" s="204">
        <f>SUMIF(Atashe!$B$549:$B$609,'Spenzimet mujore -Atashe'!A602,Atashe!$D$549:$D$609)</f>
        <v>0</v>
      </c>
      <c r="D602" s="152" t="e">
        <f>VLOOKUP($A602,Atashe!$B$546:$M$609,7,FALSE)</f>
        <v>#REF!</v>
      </c>
      <c r="E602" s="152" t="e">
        <f>VLOOKUP($A602,Atashe!$B$546:$M$609,7,FALSE)-SUM($D602:D602)</f>
        <v>#REF!</v>
      </c>
      <c r="F602" s="152" t="e">
        <f>VLOOKUP($A602,Atashe!$B$546:$M$609,7,FALSE)-SUM($D602:E602)</f>
        <v>#REF!</v>
      </c>
      <c r="G602" s="152" t="e">
        <f>VLOOKUP($A602,Atashe!$B$546:$M$609,7,FALSE)-SUM($D602:F602)</f>
        <v>#REF!</v>
      </c>
      <c r="H602" s="152" t="e">
        <f>VLOOKUP($A602,Atashe!$B$546:$M$609,7,FALSE)-SUM($D602:G602)</f>
        <v>#REF!</v>
      </c>
      <c r="I602" s="152" t="e">
        <f>VLOOKUP($A602,Atashe!$B$546:$M$609,7,FALSE)-SUM($D602:H602)</f>
        <v>#REF!</v>
      </c>
      <c r="J602" s="152" t="e">
        <f>VLOOKUP($A602,Atashe!$B$546:$M$609,7,FALSE)-SUM($D602:I602)</f>
        <v>#REF!</v>
      </c>
      <c r="K602" s="152" t="e">
        <f>VLOOKUP($A602,Atashe!$B$546:$M$609,7,FALSE)-SUM($D602:J602)</f>
        <v>#REF!</v>
      </c>
      <c r="L602" s="152" t="e">
        <f>VLOOKUP($A602,Atashe!$B$546:$M$609,7,FALSE)-SUM($D602:K602)</f>
        <v>#REF!</v>
      </c>
      <c r="M602" s="152" t="e">
        <f>VLOOKUP($A602,Atashe!$B$546:$M$609,7,FALSE)-SUM($D602:L602)</f>
        <v>#REF!</v>
      </c>
      <c r="N602" s="152" t="e">
        <f>VLOOKUP($A602,Atashe!$B$546:$M$609,7,FALSE)-SUM($D602:M602)</f>
        <v>#REF!</v>
      </c>
      <c r="O602" s="152" t="e">
        <f>VLOOKUP($A602,Atashe!$B$546:$M$609,7,FALSE)-SUM($D602:N602)</f>
        <v>#REF!</v>
      </c>
      <c r="P602" s="150" t="e">
        <f>SUM(D602:O602)</f>
        <v>#REF!</v>
      </c>
      <c r="Q602" s="150" t="e">
        <f>IF(P602&gt;0,P602/C602*100," ")</f>
        <v>#REF!</v>
      </c>
    </row>
    <row r="603" spans="1:17" s="206" customFormat="1" ht="18.75" x14ac:dyDescent="0.3">
      <c r="A603" s="15">
        <v>13509</v>
      </c>
      <c r="B603" s="24" t="s">
        <v>138</v>
      </c>
      <c r="C603" s="204">
        <f>SUMIF(Atashe!$B$549:$B$609,'Spenzimet mujore -Atashe'!A603,Atashe!$D$549:$D$609)</f>
        <v>0</v>
      </c>
      <c r="D603" s="152" t="e">
        <f>VLOOKUP($A603,Atashe!$B$546:$M$609,7,FALSE)</f>
        <v>#REF!</v>
      </c>
      <c r="E603" s="152" t="e">
        <f>VLOOKUP($A603,Atashe!$B$546:$M$609,7,FALSE)-SUM($D603:D603)</f>
        <v>#REF!</v>
      </c>
      <c r="F603" s="152" t="e">
        <f>VLOOKUP($A603,Atashe!$B$546:$M$609,7,FALSE)-SUM($D603:E603)</f>
        <v>#REF!</v>
      </c>
      <c r="G603" s="152" t="e">
        <f>VLOOKUP($A603,Atashe!$B$546:$M$609,7,FALSE)-SUM($D603:F603)</f>
        <v>#REF!</v>
      </c>
      <c r="H603" s="152" t="e">
        <f>VLOOKUP($A603,Atashe!$B$546:$M$609,7,FALSE)-SUM($D603:G603)</f>
        <v>#REF!</v>
      </c>
      <c r="I603" s="152" t="e">
        <f>VLOOKUP($A603,Atashe!$B$546:$M$609,7,FALSE)-SUM($D603:H603)</f>
        <v>#REF!</v>
      </c>
      <c r="J603" s="152" t="e">
        <f>VLOOKUP($A603,Atashe!$B$546:$M$609,7,FALSE)-SUM($D603:I603)</f>
        <v>#REF!</v>
      </c>
      <c r="K603" s="152" t="e">
        <f>VLOOKUP($A603,Atashe!$B$546:$M$609,7,FALSE)-SUM($D603:J603)</f>
        <v>#REF!</v>
      </c>
      <c r="L603" s="152" t="e">
        <f>VLOOKUP($A603,Atashe!$B$546:$M$609,7,FALSE)-SUM($D603:K603)</f>
        <v>#REF!</v>
      </c>
      <c r="M603" s="152" t="e">
        <f>VLOOKUP($A603,Atashe!$B$546:$M$609,7,FALSE)-SUM($D603:L603)</f>
        <v>#REF!</v>
      </c>
      <c r="N603" s="152" t="e">
        <f>VLOOKUP($A603,Atashe!$B$546:$M$609,7,FALSE)-SUM($D603:M603)</f>
        <v>#REF!</v>
      </c>
      <c r="O603" s="152" t="e">
        <f>VLOOKUP($A603,Atashe!$B$546:$M$609,7,FALSE)-SUM($D603:N603)</f>
        <v>#REF!</v>
      </c>
      <c r="P603" s="150" t="e">
        <f>SUM(D603:O603)</f>
        <v>#REF!</v>
      </c>
      <c r="Q603" s="150" t="e">
        <f>IF(P603&gt;0,P603/C603*100," ")</f>
        <v>#REF!</v>
      </c>
    </row>
    <row r="604" spans="1:17" s="188" customFormat="1" ht="18.75" x14ac:dyDescent="0.3">
      <c r="A604" s="189">
        <v>1360</v>
      </c>
      <c r="B604" s="190" t="s">
        <v>121</v>
      </c>
      <c r="C604" s="191">
        <f t="shared" ref="C604:N604" si="222">SUM(C605:C609)</f>
        <v>0</v>
      </c>
      <c r="D604" s="191" t="e">
        <f t="shared" si="222"/>
        <v>#REF!</v>
      </c>
      <c r="E604" s="191" t="e">
        <f t="shared" si="222"/>
        <v>#REF!</v>
      </c>
      <c r="F604" s="191" t="e">
        <f t="shared" si="222"/>
        <v>#REF!</v>
      </c>
      <c r="G604" s="191" t="e">
        <f t="shared" si="222"/>
        <v>#REF!</v>
      </c>
      <c r="H604" s="191" t="e">
        <f t="shared" si="222"/>
        <v>#REF!</v>
      </c>
      <c r="I604" s="191" t="e">
        <f t="shared" si="222"/>
        <v>#REF!</v>
      </c>
      <c r="J604" s="191" t="e">
        <f t="shared" si="222"/>
        <v>#REF!</v>
      </c>
      <c r="K604" s="191" t="e">
        <f t="shared" si="222"/>
        <v>#REF!</v>
      </c>
      <c r="L604" s="191" t="e">
        <f t="shared" si="222"/>
        <v>#REF!</v>
      </c>
      <c r="M604" s="191" t="e">
        <f t="shared" si="222"/>
        <v>#REF!</v>
      </c>
      <c r="N604" s="191" t="e">
        <f t="shared" si="222"/>
        <v>#REF!</v>
      </c>
      <c r="O604" s="191" t="e">
        <f>SUM(O605:O609)</f>
        <v>#REF!</v>
      </c>
      <c r="P604" s="191" t="e">
        <f>SUM(P605:P609)</f>
        <v>#REF!</v>
      </c>
      <c r="Q604" s="191" t="e">
        <f t="shared" si="215"/>
        <v>#REF!</v>
      </c>
    </row>
    <row r="605" spans="1:17" ht="18.75" x14ac:dyDescent="0.3">
      <c r="A605" s="15">
        <v>13610</v>
      </c>
      <c r="B605" s="24" t="s">
        <v>7</v>
      </c>
      <c r="C605" s="66">
        <f>SUMIF(Atashe!$B$549:$B$609,'Spenzimet mujore -Atashe'!A605,Atashe!$D$549:$D$609)</f>
        <v>0</v>
      </c>
      <c r="D605" s="152" t="e">
        <f>VLOOKUP($A605,Atashe!$B$546:$M$609,7,FALSE)</f>
        <v>#REF!</v>
      </c>
      <c r="E605" s="152" t="e">
        <f>VLOOKUP($A605,Atashe!$B$546:$M$609,7,FALSE)-SUM($D605:D605)</f>
        <v>#REF!</v>
      </c>
      <c r="F605" s="152" t="e">
        <f>VLOOKUP($A605,Atashe!$B$546:$M$609,7,FALSE)-SUM($D605:E605)</f>
        <v>#REF!</v>
      </c>
      <c r="G605" s="152" t="e">
        <f>VLOOKUP($A605,Atashe!$B$546:$M$609,7,FALSE)-SUM($D605:F605)</f>
        <v>#REF!</v>
      </c>
      <c r="H605" s="152" t="e">
        <f>VLOOKUP($A605,Atashe!$B$546:$M$609,7,FALSE)-SUM($D605:G605)</f>
        <v>#REF!</v>
      </c>
      <c r="I605" s="152" t="e">
        <f>VLOOKUP($A605,Atashe!$B$546:$M$609,7,FALSE)-SUM($D605:H605)</f>
        <v>#REF!</v>
      </c>
      <c r="J605" s="152" t="e">
        <f>VLOOKUP($A605,Atashe!$B$546:$M$609,7,FALSE)-SUM($D605:I605)</f>
        <v>#REF!</v>
      </c>
      <c r="K605" s="152" t="e">
        <f>VLOOKUP($A605,Atashe!$B$546:$M$609,7,FALSE)-SUM($D605:J605)</f>
        <v>#REF!</v>
      </c>
      <c r="L605" s="152" t="e">
        <f>VLOOKUP($A605,Atashe!$B$546:$M$609,7,FALSE)-SUM($D605:K605)</f>
        <v>#REF!</v>
      </c>
      <c r="M605" s="152" t="e">
        <f>VLOOKUP($A605,Atashe!$B$546:$M$609,7,FALSE)-SUM($D605:L605)</f>
        <v>#REF!</v>
      </c>
      <c r="N605" s="152" t="e">
        <f>VLOOKUP($A605,Atashe!$B$546:$M$609,7,FALSE)-SUM($D605:M605)</f>
        <v>#REF!</v>
      </c>
      <c r="O605" s="152" t="e">
        <f>VLOOKUP($A605,Atashe!$B$546:$M$609,7,FALSE)-SUM($D605:N605)</f>
        <v>#REF!</v>
      </c>
      <c r="P605" s="150" t="e">
        <f>SUM(D605:O605)</f>
        <v>#REF!</v>
      </c>
      <c r="Q605" s="150" t="e">
        <f t="shared" si="215"/>
        <v>#REF!</v>
      </c>
    </row>
    <row r="606" spans="1:17" s="206" customFormat="1" ht="18.75" x14ac:dyDescent="0.3">
      <c r="A606" s="15">
        <v>13620</v>
      </c>
      <c r="B606" s="24" t="s">
        <v>177</v>
      </c>
      <c r="C606" s="204">
        <f>SUMIF(Atashe!$B$549:$B$609,'Spenzimet mujore -Atashe'!A606,Atashe!$D$549:$D$609)</f>
        <v>0</v>
      </c>
      <c r="D606" s="152" t="e">
        <f>VLOOKUP($A606,Atashe!$B$546:$M$609,7,FALSE)</f>
        <v>#REF!</v>
      </c>
      <c r="E606" s="152" t="e">
        <f>VLOOKUP($A606,Atashe!$B$546:$M$609,7,FALSE)-SUM($D606:D606)</f>
        <v>#REF!</v>
      </c>
      <c r="F606" s="152" t="e">
        <f>VLOOKUP($A606,Atashe!$B$546:$M$609,7,FALSE)-SUM($D606:E606)</f>
        <v>#REF!</v>
      </c>
      <c r="G606" s="152" t="e">
        <f>VLOOKUP($A606,Atashe!$B$546:$M$609,7,FALSE)-SUM($D606:F606)</f>
        <v>#REF!</v>
      </c>
      <c r="H606" s="152" t="e">
        <f>VLOOKUP($A606,Atashe!$B$546:$M$609,7,FALSE)-SUM($D606:G606)</f>
        <v>#REF!</v>
      </c>
      <c r="I606" s="152" t="e">
        <f>VLOOKUP($A606,Atashe!$B$546:$M$609,7,FALSE)-SUM($D606:H606)</f>
        <v>#REF!</v>
      </c>
      <c r="J606" s="152" t="e">
        <f>VLOOKUP($A606,Atashe!$B$546:$M$609,7,FALSE)-SUM($D606:I606)</f>
        <v>#REF!</v>
      </c>
      <c r="K606" s="152" t="e">
        <f>VLOOKUP($A606,Atashe!$B$546:$M$609,7,FALSE)-SUM($D606:J606)</f>
        <v>#REF!</v>
      </c>
      <c r="L606" s="152" t="e">
        <f>VLOOKUP($A606,Atashe!$B$546:$M$609,7,FALSE)-SUM($D606:K606)</f>
        <v>#REF!</v>
      </c>
      <c r="M606" s="152" t="e">
        <f>VLOOKUP($A606,Atashe!$B$546:$M$609,7,FALSE)-SUM($D606:L606)</f>
        <v>#REF!</v>
      </c>
      <c r="N606" s="152" t="e">
        <f>VLOOKUP($A606,Atashe!$B$546:$M$609,7,FALSE)-SUM($D606:M606)</f>
        <v>#REF!</v>
      </c>
      <c r="O606" s="152" t="e">
        <f>VLOOKUP($A606,Atashe!$B$546:$M$609,7,FALSE)-SUM($D606:N606)</f>
        <v>#REF!</v>
      </c>
      <c r="P606" s="150" t="e">
        <f>SUM(D606:O606)</f>
        <v>#REF!</v>
      </c>
      <c r="Q606" s="150" t="e">
        <f>IF(P606&gt;0,P606/C606*100," ")</f>
        <v>#REF!</v>
      </c>
    </row>
    <row r="607" spans="1:17" s="206" customFormat="1" ht="18.75" x14ac:dyDescent="0.3">
      <c r="A607" s="15">
        <v>13640</v>
      </c>
      <c r="B607" s="24" t="s">
        <v>19</v>
      </c>
      <c r="C607" s="204">
        <f>SUMIF(Atashe!$B$549:$B$609,'Spenzimet mujore -Atashe'!A607,Atashe!$D$549:$D$609)</f>
        <v>0</v>
      </c>
      <c r="D607" s="152" t="e">
        <f>VLOOKUP($A607,Atashe!$B$546:$M$609,7,FALSE)</f>
        <v>#REF!</v>
      </c>
      <c r="E607" s="152" t="e">
        <f>VLOOKUP($A607,Atashe!$B$546:$M$609,7,FALSE)-SUM($D607:D607)</f>
        <v>#REF!</v>
      </c>
      <c r="F607" s="152" t="e">
        <f>VLOOKUP($A607,Atashe!$B$546:$M$609,7,FALSE)-SUM($D607:E607)</f>
        <v>#REF!</v>
      </c>
      <c r="G607" s="152" t="e">
        <f>VLOOKUP($A607,Atashe!$B$546:$M$609,7,FALSE)-SUM($D607:F607)</f>
        <v>#REF!</v>
      </c>
      <c r="H607" s="152" t="e">
        <f>VLOOKUP($A607,Atashe!$B$546:$M$609,7,FALSE)-SUM($D607:G607)</f>
        <v>#REF!</v>
      </c>
      <c r="I607" s="152" t="e">
        <f>VLOOKUP($A607,Atashe!$B$546:$M$609,7,FALSE)-SUM($D607:H607)</f>
        <v>#REF!</v>
      </c>
      <c r="J607" s="152" t="e">
        <f>VLOOKUP($A607,Atashe!$B$546:$M$609,7,FALSE)-SUM($D607:I607)</f>
        <v>#REF!</v>
      </c>
      <c r="K607" s="152" t="e">
        <f>VLOOKUP($A607,Atashe!$B$546:$M$609,7,FALSE)-SUM($D607:J607)</f>
        <v>#REF!</v>
      </c>
      <c r="L607" s="152" t="e">
        <f>VLOOKUP($A607,Atashe!$B$546:$M$609,7,FALSE)-SUM($D607:K607)</f>
        <v>#REF!</v>
      </c>
      <c r="M607" s="152" t="e">
        <f>VLOOKUP($A607,Atashe!$B$546:$M$609,7,FALSE)-SUM($D607:L607)</f>
        <v>#REF!</v>
      </c>
      <c r="N607" s="152" t="e">
        <f>VLOOKUP($A607,Atashe!$B$546:$M$609,7,FALSE)-SUM($D607:M607)</f>
        <v>#REF!</v>
      </c>
      <c r="O607" s="152" t="e">
        <f>VLOOKUP($A607,Atashe!$B$546:$M$609,7,FALSE)-SUM($D607:N607)</f>
        <v>#REF!</v>
      </c>
      <c r="P607" s="150" t="e">
        <f>SUM(D607:O607)</f>
        <v>#REF!</v>
      </c>
      <c r="Q607" s="150" t="e">
        <f>IF(P607&gt;0,P607/C607*100," ")</f>
        <v>#REF!</v>
      </c>
    </row>
    <row r="608" spans="1:17" s="229" customFormat="1" ht="18.75" x14ac:dyDescent="0.3">
      <c r="A608" s="15">
        <v>13650</v>
      </c>
      <c r="B608" s="24" t="s">
        <v>28</v>
      </c>
      <c r="C608" s="204">
        <f>SUMIF(Atashe!$B$549:$B$609,'Spenzimet mujore -Atashe'!A608,Atashe!$D$549:$D$609)</f>
        <v>0</v>
      </c>
      <c r="D608" s="152" t="e">
        <f>VLOOKUP($A608,Atashe!$B$546:$M$609,7,FALSE)</f>
        <v>#REF!</v>
      </c>
      <c r="E608" s="152" t="e">
        <f>VLOOKUP($A608,Atashe!$B$546:$M$609,7,FALSE)-SUM($D608:D608)</f>
        <v>#REF!</v>
      </c>
      <c r="F608" s="152" t="e">
        <f>VLOOKUP($A608,Atashe!$B$546:$M$609,7,FALSE)-SUM($D608:E608)</f>
        <v>#REF!</v>
      </c>
      <c r="G608" s="152" t="e">
        <f>VLOOKUP($A608,Atashe!$B$546:$M$609,7,FALSE)-SUM($D608:F608)</f>
        <v>#REF!</v>
      </c>
      <c r="H608" s="152" t="e">
        <f>VLOOKUP($A608,Atashe!$B$546:$M$609,7,FALSE)-SUM($D608:G608)</f>
        <v>#REF!</v>
      </c>
      <c r="I608" s="152" t="e">
        <f>VLOOKUP($A608,Atashe!$B$546:$M$609,7,FALSE)-SUM($D608:H608)</f>
        <v>#REF!</v>
      </c>
      <c r="J608" s="152" t="e">
        <f>VLOOKUP($A608,Atashe!$B$546:$M$609,7,FALSE)-SUM($D608:I608)</f>
        <v>#REF!</v>
      </c>
      <c r="K608" s="152" t="e">
        <f>VLOOKUP($A608,Atashe!$B$546:$M$609,7,FALSE)-SUM($D608:J608)</f>
        <v>#REF!</v>
      </c>
      <c r="L608" s="152" t="e">
        <f>VLOOKUP($A608,Atashe!$B$546:$M$609,7,FALSE)-SUM($D608:K608)</f>
        <v>#REF!</v>
      </c>
      <c r="M608" s="152" t="e">
        <f>VLOOKUP($A608,Atashe!$B$546:$M$609,7,FALSE)-SUM($D608:L608)</f>
        <v>#REF!</v>
      </c>
      <c r="N608" s="152" t="e">
        <f>VLOOKUP($A608,Atashe!$B$546:$M$609,7,FALSE)-SUM($D608:M608)</f>
        <v>#REF!</v>
      </c>
      <c r="O608" s="152" t="e">
        <f>VLOOKUP($A608,Atashe!$B$546:$M$609,7,FALSE)-SUM($D608:N608)</f>
        <v>#REF!</v>
      </c>
      <c r="P608" s="150" t="e">
        <f>SUM(D608:O608)</f>
        <v>#REF!</v>
      </c>
      <c r="Q608" s="150" t="e">
        <f>IF(P608&gt;0,P608/C608*100," ")</f>
        <v>#REF!</v>
      </c>
    </row>
    <row r="609" spans="1:17" s="206" customFormat="1" ht="18.75" x14ac:dyDescent="0.3">
      <c r="A609" s="15">
        <v>13660</v>
      </c>
      <c r="B609" s="24" t="s">
        <v>16</v>
      </c>
      <c r="C609" s="204">
        <f>SUMIF(Atashe!$B$549:$B$609,'Spenzimet mujore -Atashe'!A609,Atashe!$D$549:$D$609)</f>
        <v>0</v>
      </c>
      <c r="D609" s="152" t="e">
        <f>VLOOKUP($A609,Atashe!$B$546:$M$609,7,FALSE)</f>
        <v>#REF!</v>
      </c>
      <c r="E609" s="152" t="e">
        <f>VLOOKUP($A609,Atashe!$B$546:$M$609,7,FALSE)-SUM($D609:D609)</f>
        <v>#REF!</v>
      </c>
      <c r="F609" s="152" t="e">
        <f>VLOOKUP($A609,Atashe!$B$546:$M$609,7,FALSE)-SUM($D609:E609)</f>
        <v>#REF!</v>
      </c>
      <c r="G609" s="152" t="e">
        <f>VLOOKUP($A609,Atashe!$B$546:$M$609,7,FALSE)-SUM($D609:F609)</f>
        <v>#REF!</v>
      </c>
      <c r="H609" s="152" t="e">
        <f>VLOOKUP($A609,Atashe!$B$546:$M$609,7,FALSE)-SUM($D609:G609)</f>
        <v>#REF!</v>
      </c>
      <c r="I609" s="152" t="e">
        <f>VLOOKUP($A609,Atashe!$B$546:$M$609,7,FALSE)-SUM($D609:H609)</f>
        <v>#REF!</v>
      </c>
      <c r="J609" s="152" t="e">
        <f>VLOOKUP($A609,Atashe!$B$546:$M$609,7,FALSE)-SUM($D609:I609)</f>
        <v>#REF!</v>
      </c>
      <c r="K609" s="152" t="e">
        <f>VLOOKUP($A609,Atashe!$B$546:$M$609,7,FALSE)-SUM($D609:J609)</f>
        <v>#REF!</v>
      </c>
      <c r="L609" s="152" t="e">
        <f>VLOOKUP($A609,Atashe!$B$546:$M$609,7,FALSE)-SUM($D609:K609)</f>
        <v>#REF!</v>
      </c>
      <c r="M609" s="152" t="e">
        <f>VLOOKUP($A609,Atashe!$B$546:$M$609,7,FALSE)-SUM($D609:L609)</f>
        <v>#REF!</v>
      </c>
      <c r="N609" s="152" t="e">
        <f>VLOOKUP($A609,Atashe!$B$546:$M$609,7,FALSE)-SUM($D609:M609)</f>
        <v>#REF!</v>
      </c>
      <c r="O609" s="152" t="e">
        <f>VLOOKUP($A609,Atashe!$B$546:$M$609,7,FALSE)-SUM($D609:N609)</f>
        <v>#REF!</v>
      </c>
      <c r="P609" s="150" t="e">
        <f>SUM(D609:O609)</f>
        <v>#REF!</v>
      </c>
      <c r="Q609" s="150" t="e">
        <f>IF(P609&gt;0,P609/C609*100," ")</f>
        <v>#REF!</v>
      </c>
    </row>
    <row r="610" spans="1:17" s="188" customFormat="1" ht="18.75" x14ac:dyDescent="0.3">
      <c r="A610" s="189">
        <v>1370</v>
      </c>
      <c r="B610" s="190" t="s">
        <v>122</v>
      </c>
      <c r="C610" s="191">
        <f t="shared" ref="C610:N610" si="223">SUM(C611:C612)</f>
        <v>0</v>
      </c>
      <c r="D610" s="191" t="e">
        <f t="shared" si="223"/>
        <v>#REF!</v>
      </c>
      <c r="E610" s="191" t="e">
        <f t="shared" si="223"/>
        <v>#REF!</v>
      </c>
      <c r="F610" s="191" t="e">
        <f t="shared" si="223"/>
        <v>#REF!</v>
      </c>
      <c r="G610" s="191" t="e">
        <f t="shared" si="223"/>
        <v>#REF!</v>
      </c>
      <c r="H610" s="191" t="e">
        <f t="shared" si="223"/>
        <v>#REF!</v>
      </c>
      <c r="I610" s="191" t="e">
        <f t="shared" si="223"/>
        <v>#REF!</v>
      </c>
      <c r="J610" s="191" t="e">
        <f t="shared" si="223"/>
        <v>#REF!</v>
      </c>
      <c r="K610" s="191" t="e">
        <f t="shared" si="223"/>
        <v>#REF!</v>
      </c>
      <c r="L610" s="191" t="e">
        <f t="shared" si="223"/>
        <v>#REF!</v>
      </c>
      <c r="M610" s="191" t="e">
        <f t="shared" si="223"/>
        <v>#REF!</v>
      </c>
      <c r="N610" s="191" t="e">
        <f t="shared" si="223"/>
        <v>#REF!</v>
      </c>
      <c r="O610" s="191" t="e">
        <f>SUM(O611:O612)</f>
        <v>#REF!</v>
      </c>
      <c r="P610" s="191" t="e">
        <f>SUM(P611:P612)</f>
        <v>#REF!</v>
      </c>
      <c r="Q610" s="191" t="e">
        <f t="shared" si="215"/>
        <v>#REF!</v>
      </c>
    </row>
    <row r="611" spans="1:17" ht="18.75" x14ac:dyDescent="0.3">
      <c r="A611" s="15">
        <v>13780</v>
      </c>
      <c r="B611" s="24" t="s">
        <v>0</v>
      </c>
      <c r="C611" s="66">
        <f>SUMIF(Atashe!$B$549:$B$609,'Spenzimet mujore -Atashe'!A611,Atashe!$D$549:$D$609)</f>
        <v>0</v>
      </c>
      <c r="D611" s="152" t="e">
        <f>VLOOKUP($A611,Atashe!$B$546:$M$609,7,FALSE)</f>
        <v>#REF!</v>
      </c>
      <c r="E611" s="152" t="e">
        <f>VLOOKUP($A611,Atashe!$B$546:$M$609,7,FALSE)-SUM($D611:D611)</f>
        <v>#REF!</v>
      </c>
      <c r="F611" s="152" t="e">
        <f>VLOOKUP($A611,Atashe!$B$546:$M$609,7,FALSE)-SUM($D611:E611)</f>
        <v>#REF!</v>
      </c>
      <c r="G611" s="152" t="e">
        <f>VLOOKUP($A611,Atashe!$B$546:$M$609,7,FALSE)-SUM($D611:F611)</f>
        <v>#REF!</v>
      </c>
      <c r="H611" s="152" t="e">
        <f>VLOOKUP($A611,Atashe!$B$546:$M$609,7,FALSE)-SUM($D611:G611)</f>
        <v>#REF!</v>
      </c>
      <c r="I611" s="152" t="e">
        <f>VLOOKUP($A611,Atashe!$B$546:$M$609,7,FALSE)-SUM($D611:H611)</f>
        <v>#REF!</v>
      </c>
      <c r="J611" s="152" t="e">
        <f>VLOOKUP($A611,Atashe!$B$546:$M$609,7,FALSE)-SUM($D611:I611)</f>
        <v>#REF!</v>
      </c>
      <c r="K611" s="152" t="e">
        <f>VLOOKUP($A611,Atashe!$B$546:$M$609,7,FALSE)-SUM($D611:J611)</f>
        <v>#REF!</v>
      </c>
      <c r="L611" s="152" t="e">
        <f>VLOOKUP($A611,Atashe!$B$546:$M$609,7,FALSE)-SUM($D611:K611)</f>
        <v>#REF!</v>
      </c>
      <c r="M611" s="152" t="e">
        <f>VLOOKUP($A611,Atashe!$B$546:$M$609,7,FALSE)-SUM($D611:L611)</f>
        <v>#REF!</v>
      </c>
      <c r="N611" s="152" t="e">
        <f>VLOOKUP($A611,Atashe!$B$546:$M$609,7,FALSE)-SUM($D611:M611)</f>
        <v>#REF!</v>
      </c>
      <c r="O611" s="152" t="e">
        <f>VLOOKUP($A611,Atashe!$B$546:$M$609,7,FALSE)-SUM($D611:N611)</f>
        <v>#REF!</v>
      </c>
      <c r="P611" s="150" t="e">
        <f>SUM(D611:O611)</f>
        <v>#REF!</v>
      </c>
      <c r="Q611" s="150" t="e">
        <f t="shared" si="215"/>
        <v>#REF!</v>
      </c>
    </row>
    <row r="612" spans="1:17" s="195" customFormat="1" ht="18.75" x14ac:dyDescent="0.3">
      <c r="A612" s="15">
        <v>13790</v>
      </c>
      <c r="B612" s="24" t="s">
        <v>32</v>
      </c>
      <c r="C612" s="66">
        <f>SUMIF(Atashe!$B$549:$B$609,'Spenzimet mujore -Atashe'!A612,Atashe!$D$549:$D$609)</f>
        <v>0</v>
      </c>
      <c r="D612" s="152" t="e">
        <f>VLOOKUP($A612,Atashe!$B$546:$M$609,7,FALSE)</f>
        <v>#REF!</v>
      </c>
      <c r="E612" s="152" t="e">
        <f>VLOOKUP($A612,Atashe!$B$546:$M$609,7,FALSE)-SUM($D612:D612)</f>
        <v>#REF!</v>
      </c>
      <c r="F612" s="152" t="e">
        <f>VLOOKUP($A612,Atashe!$B$546:$M$609,7,FALSE)-SUM($D612:E612)</f>
        <v>#REF!</v>
      </c>
      <c r="G612" s="152" t="e">
        <f>VLOOKUP($A612,Atashe!$B$546:$M$609,7,FALSE)-SUM($D612:F612)</f>
        <v>#REF!</v>
      </c>
      <c r="H612" s="152" t="e">
        <f>VLOOKUP($A612,Atashe!$B$546:$M$609,7,FALSE)-SUM($D612:G612)</f>
        <v>#REF!</v>
      </c>
      <c r="I612" s="152" t="e">
        <f>VLOOKUP($A612,Atashe!$B$546:$M$609,7,FALSE)-SUM($D612:H612)</f>
        <v>#REF!</v>
      </c>
      <c r="J612" s="152" t="e">
        <f>VLOOKUP($A612,Atashe!$B$546:$M$609,7,FALSE)-SUM($D612:I612)</f>
        <v>#REF!</v>
      </c>
      <c r="K612" s="152" t="e">
        <f>VLOOKUP($A612,Atashe!$B$546:$M$609,7,FALSE)-SUM($D612:J612)</f>
        <v>#REF!</v>
      </c>
      <c r="L612" s="152" t="e">
        <f>VLOOKUP($A612,Atashe!$B$546:$M$609,7,FALSE)-SUM($D612:K612)</f>
        <v>#REF!</v>
      </c>
      <c r="M612" s="152" t="e">
        <f>VLOOKUP($A612,Atashe!$B$546:$M$609,7,FALSE)-SUM($D612:L612)</f>
        <v>#REF!</v>
      </c>
      <c r="N612" s="152" t="e">
        <f>VLOOKUP($A612,Atashe!$B$546:$M$609,7,FALSE)-SUM($D612:M612)</f>
        <v>#REF!</v>
      </c>
      <c r="O612" s="152" t="e">
        <f>VLOOKUP($A612,Atashe!$B$546:$M$609,7,FALSE)-SUM($D612:N612)</f>
        <v>#REF!</v>
      </c>
      <c r="P612" s="150" t="e">
        <f>SUM(D612:O612)</f>
        <v>#REF!</v>
      </c>
      <c r="Q612" s="150" t="e">
        <f>IF(P612&gt;0,P612/C612*100," ")</f>
        <v>#REF!</v>
      </c>
    </row>
    <row r="613" spans="1:17" s="188" customFormat="1" ht="18.75" x14ac:dyDescent="0.3">
      <c r="A613" s="189">
        <v>1380</v>
      </c>
      <c r="B613" s="190" t="s">
        <v>123</v>
      </c>
      <c r="C613" s="191">
        <f t="shared" ref="C613:N613" si="224">SUM(C614:C614)</f>
        <v>0</v>
      </c>
      <c r="D613" s="191" t="e">
        <f t="shared" si="224"/>
        <v>#REF!</v>
      </c>
      <c r="E613" s="191" t="e">
        <f t="shared" si="224"/>
        <v>#REF!</v>
      </c>
      <c r="F613" s="191" t="e">
        <f t="shared" si="224"/>
        <v>#REF!</v>
      </c>
      <c r="G613" s="191" t="e">
        <f t="shared" si="224"/>
        <v>#REF!</v>
      </c>
      <c r="H613" s="191" t="e">
        <f t="shared" si="224"/>
        <v>#REF!</v>
      </c>
      <c r="I613" s="191" t="e">
        <f t="shared" si="224"/>
        <v>#REF!</v>
      </c>
      <c r="J613" s="191" t="e">
        <f t="shared" si="224"/>
        <v>#REF!</v>
      </c>
      <c r="K613" s="191" t="e">
        <f t="shared" si="224"/>
        <v>#REF!</v>
      </c>
      <c r="L613" s="191" t="e">
        <f t="shared" si="224"/>
        <v>#REF!</v>
      </c>
      <c r="M613" s="191" t="e">
        <f t="shared" si="224"/>
        <v>#REF!</v>
      </c>
      <c r="N613" s="191" t="e">
        <f t="shared" si="224"/>
        <v>#REF!</v>
      </c>
      <c r="O613" s="191" t="e">
        <f>SUM(O614:O614)</f>
        <v>#REF!</v>
      </c>
      <c r="P613" s="191" t="e">
        <f>SUM(P614:P614)</f>
        <v>#REF!</v>
      </c>
      <c r="Q613" s="191" t="e">
        <f t="shared" si="215"/>
        <v>#REF!</v>
      </c>
    </row>
    <row r="614" spans="1:17" ht="18.75" x14ac:dyDescent="0.3">
      <c r="A614" s="15">
        <v>13851</v>
      </c>
      <c r="B614" s="24" t="s">
        <v>83</v>
      </c>
      <c r="C614" s="66">
        <f>SUMIF(Atashe!$B$549:$B$609,'Spenzimet mujore -Atashe'!A614,Atashe!$D$549:$D$609)</f>
        <v>0</v>
      </c>
      <c r="D614" s="152" t="e">
        <f>VLOOKUP($A614,Atashe!$B$546:$M$609,7,FALSE)</f>
        <v>#REF!</v>
      </c>
      <c r="E614" s="152" t="e">
        <f>VLOOKUP($A614,Atashe!$B$546:$M$609,7,FALSE)-SUM($D614:D614)</f>
        <v>#REF!</v>
      </c>
      <c r="F614" s="152" t="e">
        <f>VLOOKUP($A614,Atashe!$B$546:$M$609,7,FALSE)-SUM($D614:E614)</f>
        <v>#REF!</v>
      </c>
      <c r="G614" s="152" t="e">
        <f>VLOOKUP($A614,Atashe!$B$546:$M$609,7,FALSE)-SUM($D614:F614)</f>
        <v>#REF!</v>
      </c>
      <c r="H614" s="152" t="e">
        <f>VLOOKUP($A614,Atashe!$B$546:$M$609,7,FALSE)-SUM($D614:G614)</f>
        <v>#REF!</v>
      </c>
      <c r="I614" s="152" t="e">
        <f>VLOOKUP($A614,Atashe!$B$546:$M$609,7,FALSE)-SUM($D614:H614)</f>
        <v>#REF!</v>
      </c>
      <c r="J614" s="152" t="e">
        <f>VLOOKUP($A614,Atashe!$B$546:$M$609,7,FALSE)-SUM($D614:I614)</f>
        <v>#REF!</v>
      </c>
      <c r="K614" s="152" t="e">
        <f>VLOOKUP($A614,Atashe!$B$546:$M$609,7,FALSE)-SUM($D614:J614)</f>
        <v>#REF!</v>
      </c>
      <c r="L614" s="152" t="e">
        <f>VLOOKUP($A614,Atashe!$B$546:$M$609,7,FALSE)-SUM($D614:K614)</f>
        <v>#REF!</v>
      </c>
      <c r="M614" s="152" t="e">
        <f>VLOOKUP($A614,Atashe!$B$546:$M$609,7,FALSE)-SUM($D614:L614)</f>
        <v>#REF!</v>
      </c>
      <c r="N614" s="152" t="e">
        <f>VLOOKUP($A614,Atashe!$B$546:$M$609,7,FALSE)-SUM($D614:M614)</f>
        <v>#REF!</v>
      </c>
      <c r="O614" s="152" t="e">
        <f>VLOOKUP($A614,Atashe!$B$546:$M$609,7,FALSE)-SUM($D614:N614)</f>
        <v>#REF!</v>
      </c>
      <c r="P614" s="150" t="e">
        <f>SUM(D614:O614)</f>
        <v>#REF!</v>
      </c>
      <c r="Q614" s="150" t="e">
        <f t="shared" si="215"/>
        <v>#REF!</v>
      </c>
    </row>
    <row r="615" spans="1:17" s="195" customFormat="1" ht="18.75" x14ac:dyDescent="0.3">
      <c r="A615" s="189">
        <v>1390</v>
      </c>
      <c r="B615" s="190" t="s">
        <v>127</v>
      </c>
      <c r="C615" s="191">
        <f t="shared" ref="C615:N615" si="225">SUM(C616:C616)</f>
        <v>0</v>
      </c>
      <c r="D615" s="191" t="e">
        <f t="shared" si="225"/>
        <v>#REF!</v>
      </c>
      <c r="E615" s="191" t="e">
        <f t="shared" si="225"/>
        <v>#REF!</v>
      </c>
      <c r="F615" s="191" t="e">
        <f t="shared" si="225"/>
        <v>#REF!</v>
      </c>
      <c r="G615" s="191" t="e">
        <f t="shared" si="225"/>
        <v>#REF!</v>
      </c>
      <c r="H615" s="191" t="e">
        <f t="shared" si="225"/>
        <v>#REF!</v>
      </c>
      <c r="I615" s="191" t="e">
        <f t="shared" si="225"/>
        <v>#REF!</v>
      </c>
      <c r="J615" s="191" t="e">
        <f t="shared" si="225"/>
        <v>#REF!</v>
      </c>
      <c r="K615" s="191" t="e">
        <f t="shared" si="225"/>
        <v>#REF!</v>
      </c>
      <c r="L615" s="191" t="e">
        <f t="shared" si="225"/>
        <v>#REF!</v>
      </c>
      <c r="M615" s="191" t="e">
        <f t="shared" si="225"/>
        <v>#REF!</v>
      </c>
      <c r="N615" s="191" t="e">
        <f t="shared" si="225"/>
        <v>#REF!</v>
      </c>
      <c r="O615" s="191" t="e">
        <f>SUM(O616:O616)</f>
        <v>#REF!</v>
      </c>
      <c r="P615" s="191" t="e">
        <f>SUM(P616:P616)</f>
        <v>#REF!</v>
      </c>
      <c r="Q615" s="191" t="e">
        <f t="shared" si="215"/>
        <v>#REF!</v>
      </c>
    </row>
    <row r="616" spans="1:17" s="195" customFormat="1" ht="18.75" x14ac:dyDescent="0.3">
      <c r="A616" s="15">
        <v>13918</v>
      </c>
      <c r="B616" s="24" t="s">
        <v>128</v>
      </c>
      <c r="C616" s="66">
        <f>SUMIF(Atashe!$B$549:$B$609,'Spenzimet mujore -Atashe'!A616,Atashe!$D$549:$D$609)</f>
        <v>0</v>
      </c>
      <c r="D616" s="152" t="e">
        <f>VLOOKUP($A616,Atashe!$B$546:$M$609,7,FALSE)</f>
        <v>#REF!</v>
      </c>
      <c r="E616" s="152" t="e">
        <f>VLOOKUP($A616,Atashe!$B$546:$M$609,7,FALSE)-SUM($D616:D616)</f>
        <v>#REF!</v>
      </c>
      <c r="F616" s="152" t="e">
        <f>VLOOKUP($A616,Atashe!$B$546:$M$609,7,FALSE)-SUM($D616:E616)</f>
        <v>#REF!</v>
      </c>
      <c r="G616" s="152" t="e">
        <f>VLOOKUP($A616,Atashe!$B$546:$M$609,7,FALSE)-SUM($D616:F616)</f>
        <v>#REF!</v>
      </c>
      <c r="H616" s="152" t="e">
        <f>VLOOKUP($A616,Atashe!$B$546:$M$609,7,FALSE)-SUM($D616:G616)</f>
        <v>#REF!</v>
      </c>
      <c r="I616" s="152" t="e">
        <f>VLOOKUP($A616,Atashe!$B$546:$M$609,7,FALSE)-SUM($D616:H616)</f>
        <v>#REF!</v>
      </c>
      <c r="J616" s="152" t="e">
        <f>VLOOKUP($A616,Atashe!$B$546:$M$609,7,FALSE)-SUM($D616:I616)</f>
        <v>#REF!</v>
      </c>
      <c r="K616" s="152" t="e">
        <f>VLOOKUP($A616,Atashe!$B$546:$M$609,7,FALSE)-SUM($D616:J616)</f>
        <v>#REF!</v>
      </c>
      <c r="L616" s="152" t="e">
        <f>VLOOKUP($A616,Atashe!$B$546:$M$609,7,FALSE)-SUM($D616:K616)</f>
        <v>#REF!</v>
      </c>
      <c r="M616" s="152" t="e">
        <f>VLOOKUP($A616,Atashe!$B$546:$M$609,7,FALSE)-SUM($D616:L616)</f>
        <v>#REF!</v>
      </c>
      <c r="N616" s="152" t="e">
        <f>VLOOKUP($A616,Atashe!$B$546:$M$609,7,FALSE)-SUM($D616:M616)</f>
        <v>#REF!</v>
      </c>
      <c r="O616" s="152" t="e">
        <f>VLOOKUP($A616,Atashe!$B$546:$M$609,7,FALSE)-SUM($D616:N616)</f>
        <v>#REF!</v>
      </c>
      <c r="P616" s="150" t="e">
        <f>SUM(D616:O616)</f>
        <v>#REF!</v>
      </c>
      <c r="Q616" s="150" t="e">
        <f>IF(P616&gt;0,P616/C616*100," ")</f>
        <v>#REF!</v>
      </c>
    </row>
    <row r="617" spans="1:17" s="195" customFormat="1" ht="18.75" x14ac:dyDescent="0.3">
      <c r="A617" s="189">
        <v>1395</v>
      </c>
      <c r="B617" s="190" t="s">
        <v>129</v>
      </c>
      <c r="C617" s="191">
        <f t="shared" ref="C617:N617" si="226">SUM(C618:C621)</f>
        <v>0</v>
      </c>
      <c r="D617" s="191" t="e">
        <f t="shared" si="226"/>
        <v>#REF!</v>
      </c>
      <c r="E617" s="191" t="e">
        <f t="shared" si="226"/>
        <v>#REF!</v>
      </c>
      <c r="F617" s="191" t="e">
        <f t="shared" si="226"/>
        <v>#REF!</v>
      </c>
      <c r="G617" s="191" t="e">
        <f t="shared" si="226"/>
        <v>#REF!</v>
      </c>
      <c r="H617" s="191" t="e">
        <f t="shared" si="226"/>
        <v>#REF!</v>
      </c>
      <c r="I617" s="191" t="e">
        <f t="shared" si="226"/>
        <v>#REF!</v>
      </c>
      <c r="J617" s="191" t="e">
        <f t="shared" si="226"/>
        <v>#REF!</v>
      </c>
      <c r="K617" s="191" t="e">
        <f t="shared" si="226"/>
        <v>#REF!</v>
      </c>
      <c r="L617" s="191" t="e">
        <f t="shared" si="226"/>
        <v>#REF!</v>
      </c>
      <c r="M617" s="191" t="e">
        <f t="shared" si="226"/>
        <v>#REF!</v>
      </c>
      <c r="N617" s="191" t="e">
        <f t="shared" si="226"/>
        <v>#REF!</v>
      </c>
      <c r="O617" s="191" t="e">
        <f>SUM(O618:O621)</f>
        <v>#REF!</v>
      </c>
      <c r="P617" s="191" t="e">
        <f>SUM(P618:P621)</f>
        <v>#REF!</v>
      </c>
      <c r="Q617" s="191" t="e">
        <f t="shared" si="215"/>
        <v>#REF!</v>
      </c>
    </row>
    <row r="618" spans="1:17" s="195" customFormat="1" ht="18.75" x14ac:dyDescent="0.3">
      <c r="A618" s="15">
        <v>13950</v>
      </c>
      <c r="B618" s="24" t="s">
        <v>3</v>
      </c>
      <c r="C618" s="66">
        <f>SUMIF(Atashe!$B$549:$B$609,'Spenzimet mujore -Atashe'!A618,Atashe!$D$549:$D$609)</f>
        <v>0</v>
      </c>
      <c r="D618" s="152" t="e">
        <f>VLOOKUP($A618,Atashe!$B$546:$M$609,7,FALSE)</f>
        <v>#REF!</v>
      </c>
      <c r="E618" s="152" t="e">
        <f>VLOOKUP($A618,Atashe!$B$546:$M$609,7,FALSE)-SUM($D618:D618)</f>
        <v>#REF!</v>
      </c>
      <c r="F618" s="152" t="e">
        <f>VLOOKUP($A618,Atashe!$B$546:$M$609,7,FALSE)-SUM($D618:E618)</f>
        <v>#REF!</v>
      </c>
      <c r="G618" s="152" t="e">
        <f>VLOOKUP($A618,Atashe!$B$546:$M$609,7,FALSE)-SUM($D618:F618)</f>
        <v>#REF!</v>
      </c>
      <c r="H618" s="152" t="e">
        <f>VLOOKUP($A618,Atashe!$B$546:$M$609,7,FALSE)-SUM($D618:G618)</f>
        <v>#REF!</v>
      </c>
      <c r="I618" s="152" t="e">
        <f>VLOOKUP($A618,Atashe!$B$546:$M$609,7,FALSE)-SUM($D618:H618)</f>
        <v>#REF!</v>
      </c>
      <c r="J618" s="152" t="e">
        <f>VLOOKUP($A618,Atashe!$B$546:$M$609,7,FALSE)-SUM($D618:I618)</f>
        <v>#REF!</v>
      </c>
      <c r="K618" s="152" t="e">
        <f>VLOOKUP($A618,Atashe!$B$546:$M$609,7,FALSE)-SUM($D618:J618)</f>
        <v>#REF!</v>
      </c>
      <c r="L618" s="152" t="e">
        <f>VLOOKUP($A618,Atashe!$B$546:$M$609,7,FALSE)-SUM($D618:K618)</f>
        <v>#REF!</v>
      </c>
      <c r="M618" s="152" t="e">
        <f>VLOOKUP($A618,Atashe!$B$546:$M$609,7,FALSE)-SUM($D618:L618)</f>
        <v>#REF!</v>
      </c>
      <c r="N618" s="152" t="e">
        <f>VLOOKUP($A618,Atashe!$B$546:$M$609,7,FALSE)-SUM($D618:M618)</f>
        <v>#REF!</v>
      </c>
      <c r="O618" s="152" t="e">
        <f>VLOOKUP($A618,Atashe!$B$546:$M$609,7,FALSE)-SUM($D618:N618)</f>
        <v>#REF!</v>
      </c>
      <c r="P618" s="150" t="e">
        <f>SUM(D618:O618)</f>
        <v>#REF!</v>
      </c>
      <c r="Q618" s="150" t="e">
        <f>IF(P618&gt;0,P618/C618*100," ")</f>
        <v>#REF!</v>
      </c>
    </row>
    <row r="619" spans="1:17" s="207" customFormat="1" ht="18.75" x14ac:dyDescent="0.3">
      <c r="A619" s="15">
        <v>13951</v>
      </c>
      <c r="B619" s="24" t="s">
        <v>8</v>
      </c>
      <c r="C619" s="204">
        <f>SUMIF(Atashe!$B$549:$B$609,'Spenzimet mujore -Atashe'!A619,Atashe!$D$549:$D$609)</f>
        <v>0</v>
      </c>
      <c r="D619" s="152" t="e">
        <f>VLOOKUP($A619,Atashe!$B$546:$M$609,7,FALSE)</f>
        <v>#REF!</v>
      </c>
      <c r="E619" s="152" t="e">
        <f>VLOOKUP($A619,Atashe!$B$546:$M$609,7,FALSE)-SUM($D619:D619)</f>
        <v>#REF!</v>
      </c>
      <c r="F619" s="152" t="e">
        <f>VLOOKUP($A619,Atashe!$B$546:$M$609,7,FALSE)-SUM($D619:E619)</f>
        <v>#REF!</v>
      </c>
      <c r="G619" s="152" t="e">
        <f>VLOOKUP($A619,Atashe!$B$546:$M$609,7,FALSE)-SUM($D619:F619)</f>
        <v>#REF!</v>
      </c>
      <c r="H619" s="152" t="e">
        <f>VLOOKUP($A619,Atashe!$B$546:$M$609,7,FALSE)-SUM($D619:G619)</f>
        <v>#REF!</v>
      </c>
      <c r="I619" s="152" t="e">
        <f>VLOOKUP($A619,Atashe!$B$546:$M$609,7,FALSE)-SUM($D619:H619)</f>
        <v>#REF!</v>
      </c>
      <c r="J619" s="152" t="e">
        <f>VLOOKUP($A619,Atashe!$B$546:$M$609,7,FALSE)-SUM($D619:I619)</f>
        <v>#REF!</v>
      </c>
      <c r="K619" s="152" t="e">
        <f>VLOOKUP($A619,Atashe!$B$546:$M$609,7,FALSE)-SUM($D619:J619)</f>
        <v>#REF!</v>
      </c>
      <c r="L619" s="152" t="e">
        <f>VLOOKUP($A619,Atashe!$B$546:$M$609,7,FALSE)-SUM($D619:K619)</f>
        <v>#REF!</v>
      </c>
      <c r="M619" s="152" t="e">
        <f>VLOOKUP($A619,Atashe!$B$546:$M$609,7,FALSE)-SUM($D619:L619)</f>
        <v>#REF!</v>
      </c>
      <c r="N619" s="152" t="e">
        <f>VLOOKUP($A619,Atashe!$B$546:$M$609,7,FALSE)-SUM($D619:M619)</f>
        <v>#REF!</v>
      </c>
      <c r="O619" s="152" t="e">
        <f>VLOOKUP($A619,Atashe!$B$546:$M$609,7,FALSE)-SUM($D619:N619)</f>
        <v>#REF!</v>
      </c>
      <c r="P619" s="150" t="e">
        <f>SUM(D619:O619)</f>
        <v>#REF!</v>
      </c>
      <c r="Q619" s="150" t="e">
        <f>IF(P619&gt;0,P619/C619*100," ")</f>
        <v>#REF!</v>
      </c>
    </row>
    <row r="620" spans="1:17" s="240" customFormat="1" ht="18.75" x14ac:dyDescent="0.3">
      <c r="A620" s="15">
        <v>13952</v>
      </c>
      <c r="B620" s="24" t="s">
        <v>192</v>
      </c>
      <c r="C620" s="204">
        <f>SUMIF(Atashe!$B$549:$B$609,'Spenzimet mujore -Atashe'!A620,Atashe!$D$549:$D$609)</f>
        <v>0</v>
      </c>
      <c r="D620" s="152" t="e">
        <f>VLOOKUP($A620,Atashe!$B$546:$M$609,7,FALSE)</f>
        <v>#REF!</v>
      </c>
      <c r="E620" s="152" t="e">
        <f>VLOOKUP($A620,Atashe!$B$546:$M$609,7,FALSE)-SUM($D620:D620)</f>
        <v>#REF!</v>
      </c>
      <c r="F620" s="152" t="e">
        <f>VLOOKUP($A620,Atashe!$B$546:$M$609,7,FALSE)-SUM($D620:E620)</f>
        <v>#REF!</v>
      </c>
      <c r="G620" s="152" t="e">
        <f>VLOOKUP($A620,Atashe!$B$546:$M$609,7,FALSE)-SUM($D620:F620)</f>
        <v>#REF!</v>
      </c>
      <c r="H620" s="152" t="e">
        <f>VLOOKUP($A620,Atashe!$B$546:$M$609,7,FALSE)-SUM($D620:G620)</f>
        <v>#REF!</v>
      </c>
      <c r="I620" s="152" t="e">
        <f>VLOOKUP($A620,Atashe!$B$546:$M$609,7,FALSE)-SUM($D620:H620)</f>
        <v>#REF!</v>
      </c>
      <c r="J620" s="152" t="e">
        <f>VLOOKUP($A620,Atashe!$B$546:$M$609,7,FALSE)-SUM($D620:I620)</f>
        <v>#REF!</v>
      </c>
      <c r="K620" s="152" t="e">
        <f>VLOOKUP($A620,Atashe!$B$546:$M$609,7,FALSE)-SUM($D620:J620)</f>
        <v>#REF!</v>
      </c>
      <c r="L620" s="152" t="e">
        <f>VLOOKUP($A620,Atashe!$B$546:$M$609,7,FALSE)-SUM($D620:K620)</f>
        <v>#REF!</v>
      </c>
      <c r="M620" s="152" t="e">
        <f>VLOOKUP($A620,Atashe!$B$546:$M$609,7,FALSE)-SUM($D620:L620)</f>
        <v>#REF!</v>
      </c>
      <c r="N620" s="152" t="e">
        <f>VLOOKUP($A620,Atashe!$B$546:$M$609,7,FALSE)-SUM($D620:M620)</f>
        <v>#REF!</v>
      </c>
      <c r="O620" s="152" t="e">
        <f>VLOOKUP($A620,Atashe!$B$546:$M$609,7,FALSE)-SUM($D620:N620)</f>
        <v>#REF!</v>
      </c>
      <c r="P620" s="150" t="e">
        <f>SUM(D620:O620)</f>
        <v>#REF!</v>
      </c>
      <c r="Q620" s="150" t="e">
        <f>IF(P620&gt;0,P620/C620*100," ")</f>
        <v>#REF!</v>
      </c>
    </row>
    <row r="621" spans="1:17" s="195" customFormat="1" ht="18.75" x14ac:dyDescent="0.3">
      <c r="A621" s="15">
        <v>13953</v>
      </c>
      <c r="B621" s="24" t="s">
        <v>130</v>
      </c>
      <c r="C621" s="66">
        <f>SUMIF(Atashe!$B$549:$B$609,'Spenzimet mujore -Atashe'!A621,Atashe!$D$549:$D$609)</f>
        <v>0</v>
      </c>
      <c r="D621" s="152" t="e">
        <f>VLOOKUP($A621,Atashe!$B$546:$M$609,7,FALSE)</f>
        <v>#REF!</v>
      </c>
      <c r="E621" s="152" t="e">
        <f>VLOOKUP($A621,Atashe!$B$546:$M$609,7,FALSE)-SUM($D621:D621)</f>
        <v>#REF!</v>
      </c>
      <c r="F621" s="152" t="e">
        <f>VLOOKUP($A621,Atashe!$B$546:$M$609,7,FALSE)-SUM($D621:E621)</f>
        <v>#REF!</v>
      </c>
      <c r="G621" s="152" t="e">
        <f>VLOOKUP($A621,Atashe!$B$546:$M$609,7,FALSE)-SUM($D621:F621)</f>
        <v>#REF!</v>
      </c>
      <c r="H621" s="152" t="e">
        <f>VLOOKUP($A621,Atashe!$B$546:$M$609,7,FALSE)-SUM($D621:G621)</f>
        <v>#REF!</v>
      </c>
      <c r="I621" s="152" t="e">
        <f>VLOOKUP($A621,Atashe!$B$546:$M$609,7,FALSE)-SUM($D621:H621)</f>
        <v>#REF!</v>
      </c>
      <c r="J621" s="152" t="e">
        <f>VLOOKUP($A621,Atashe!$B$546:$M$609,7,FALSE)-SUM($D621:I621)</f>
        <v>#REF!</v>
      </c>
      <c r="K621" s="152" t="e">
        <f>VLOOKUP($A621,Atashe!$B$546:$M$609,7,FALSE)-SUM($D621:J621)</f>
        <v>#REF!</v>
      </c>
      <c r="L621" s="152" t="e">
        <f>VLOOKUP($A621,Atashe!$B$546:$M$609,7,FALSE)-SUM($D621:K621)</f>
        <v>#REF!</v>
      </c>
      <c r="M621" s="152" t="e">
        <f>VLOOKUP($A621,Atashe!$B$546:$M$609,7,FALSE)-SUM($D621:L621)</f>
        <v>#REF!</v>
      </c>
      <c r="N621" s="152" t="e">
        <f>VLOOKUP($A621,Atashe!$B$546:$M$609,7,FALSE)-SUM($D621:M621)</f>
        <v>#REF!</v>
      </c>
      <c r="O621" s="152" t="e">
        <f>VLOOKUP($A621,Atashe!$B$546:$M$609,7,FALSE)-SUM($D621:N621)</f>
        <v>#REF!</v>
      </c>
      <c r="P621" s="150" t="e">
        <f>SUM(D621:O621)</f>
        <v>#REF!</v>
      </c>
      <c r="Q621" s="150" t="e">
        <f>IF(P621&gt;0,P621/C621*100," ")</f>
        <v>#REF!</v>
      </c>
    </row>
    <row r="622" spans="1:17" s="188" customFormat="1" ht="18.75" x14ac:dyDescent="0.3">
      <c r="A622" s="189">
        <v>1400</v>
      </c>
      <c r="B622" s="190" t="s">
        <v>124</v>
      </c>
      <c r="C622" s="191">
        <f t="shared" ref="C622:N622" si="227">SUM(C623:C626)</f>
        <v>0</v>
      </c>
      <c r="D622" s="191" t="e">
        <f t="shared" si="227"/>
        <v>#REF!</v>
      </c>
      <c r="E622" s="191" t="e">
        <f t="shared" si="227"/>
        <v>#REF!</v>
      </c>
      <c r="F622" s="191" t="e">
        <f t="shared" si="227"/>
        <v>#REF!</v>
      </c>
      <c r="G622" s="191" t="e">
        <f t="shared" si="227"/>
        <v>#REF!</v>
      </c>
      <c r="H622" s="191" t="e">
        <f t="shared" si="227"/>
        <v>#REF!</v>
      </c>
      <c r="I622" s="191" t="e">
        <f t="shared" si="227"/>
        <v>#REF!</v>
      </c>
      <c r="J622" s="191" t="e">
        <f t="shared" si="227"/>
        <v>#REF!</v>
      </c>
      <c r="K622" s="191" t="e">
        <f t="shared" si="227"/>
        <v>#REF!</v>
      </c>
      <c r="L622" s="191" t="e">
        <f t="shared" si="227"/>
        <v>#REF!</v>
      </c>
      <c r="M622" s="191" t="e">
        <f t="shared" si="227"/>
        <v>#REF!</v>
      </c>
      <c r="N622" s="191" t="e">
        <f t="shared" si="227"/>
        <v>#REF!</v>
      </c>
      <c r="O622" s="191" t="e">
        <f>SUM(O623:O626)</f>
        <v>#REF!</v>
      </c>
      <c r="P622" s="191" t="e">
        <f>SUM(P623:P626)</f>
        <v>#REF!</v>
      </c>
      <c r="Q622" s="191" t="e">
        <f t="shared" si="215"/>
        <v>#REF!</v>
      </c>
    </row>
    <row r="623" spans="1:17" ht="18.75" x14ac:dyDescent="0.3">
      <c r="A623" s="15">
        <v>14010</v>
      </c>
      <c r="B623" s="24" t="s">
        <v>9</v>
      </c>
      <c r="C623" s="66">
        <f>SUMIF(Atashe!$B$549:$B$609,'Spenzimet mujore -Atashe'!A623,Atashe!$D$549:$D$609)</f>
        <v>0</v>
      </c>
      <c r="D623" s="152" t="e">
        <f>VLOOKUP($A623,Atashe!$B$546:$M$609,7,FALSE)</f>
        <v>#REF!</v>
      </c>
      <c r="E623" s="152" t="e">
        <f>VLOOKUP($A623,Atashe!$B$546:$M$609,7,FALSE)-SUM($D623:D623)</f>
        <v>#REF!</v>
      </c>
      <c r="F623" s="152" t="e">
        <f>VLOOKUP($A623,Atashe!$B$546:$M$609,7,FALSE)-SUM($D623:E623)</f>
        <v>#REF!</v>
      </c>
      <c r="G623" s="152" t="e">
        <f>VLOOKUP($A623,Atashe!$B$546:$M$609,7,FALSE)-SUM($D623:F623)</f>
        <v>#REF!</v>
      </c>
      <c r="H623" s="152" t="e">
        <f>VLOOKUP($A623,Atashe!$B$546:$M$609,7,FALSE)-SUM($D623:G623)</f>
        <v>#REF!</v>
      </c>
      <c r="I623" s="152" t="e">
        <f>VLOOKUP($A623,Atashe!$B$546:$M$609,7,FALSE)-SUM($D623:H623)</f>
        <v>#REF!</v>
      </c>
      <c r="J623" s="152" t="e">
        <f>VLOOKUP($A623,Atashe!$B$546:$M$609,7,FALSE)-SUM($D623:I623)</f>
        <v>#REF!</v>
      </c>
      <c r="K623" s="152" t="e">
        <f>VLOOKUP($A623,Atashe!$B$546:$M$609,7,FALSE)-SUM($D623:J623)</f>
        <v>#REF!</v>
      </c>
      <c r="L623" s="152" t="e">
        <f>VLOOKUP($A623,Atashe!$B$546:$M$609,7,FALSE)-SUM($D623:K623)</f>
        <v>#REF!</v>
      </c>
      <c r="M623" s="152" t="e">
        <f>VLOOKUP($A623,Atashe!$B$546:$M$609,7,FALSE)-SUM($D623:L623)</f>
        <v>#REF!</v>
      </c>
      <c r="N623" s="152" t="e">
        <f>VLOOKUP($A623,Atashe!$B$546:$M$609,7,FALSE)-SUM($D623:M623)</f>
        <v>#REF!</v>
      </c>
      <c r="O623" s="152" t="e">
        <f>VLOOKUP($A623,Atashe!$B$546:$M$609,7,FALSE)-SUM($D623:N623)</f>
        <v>#REF!</v>
      </c>
      <c r="P623" s="150" t="e">
        <f>SUM(D623:O623)</f>
        <v>#REF!</v>
      </c>
      <c r="Q623" s="150" t="e">
        <f>IF(P623&gt;0,P623/C623*100," ")</f>
        <v>#REF!</v>
      </c>
    </row>
    <row r="624" spans="1:17" s="202" customFormat="1" ht="18.75" x14ac:dyDescent="0.3">
      <c r="A624" s="15">
        <v>14020</v>
      </c>
      <c r="B624" s="24" t="s">
        <v>135</v>
      </c>
      <c r="C624" s="204">
        <f>SUMIF(Atashe!$B$549:$B$609,'Spenzimet mujore -Atashe'!A624,Atashe!$D$549:$D$609)</f>
        <v>0</v>
      </c>
      <c r="D624" s="152" t="e">
        <f>VLOOKUP($A624,Atashe!$B$546:$M$609,7,FALSE)</f>
        <v>#REF!</v>
      </c>
      <c r="E624" s="152" t="e">
        <f>VLOOKUP($A624,Atashe!$B$546:$M$609,7,FALSE)-SUM($D624:D624)</f>
        <v>#REF!</v>
      </c>
      <c r="F624" s="152" t="e">
        <f>VLOOKUP($A624,Atashe!$B$546:$M$609,7,FALSE)-SUM($D624:E624)</f>
        <v>#REF!</v>
      </c>
      <c r="G624" s="152" t="e">
        <f>VLOOKUP($A624,Atashe!$B$546:$M$609,7,FALSE)-SUM($D624:F624)</f>
        <v>#REF!</v>
      </c>
      <c r="H624" s="152" t="e">
        <f>VLOOKUP($A624,Atashe!$B$546:$M$609,7,FALSE)-SUM($D624:G624)</f>
        <v>#REF!</v>
      </c>
      <c r="I624" s="152" t="e">
        <f>VLOOKUP($A624,Atashe!$B$546:$M$609,7,FALSE)-SUM($D624:H624)</f>
        <v>#REF!</v>
      </c>
      <c r="J624" s="152" t="e">
        <f>VLOOKUP($A624,Atashe!$B$546:$M$609,7,FALSE)-SUM($D624:I624)</f>
        <v>#REF!</v>
      </c>
      <c r="K624" s="152" t="e">
        <f>VLOOKUP($A624,Atashe!$B$546:$M$609,7,FALSE)-SUM($D624:J624)</f>
        <v>#REF!</v>
      </c>
      <c r="L624" s="152" t="e">
        <f>VLOOKUP($A624,Atashe!$B$546:$M$609,7,FALSE)-SUM($D624:K624)</f>
        <v>#REF!</v>
      </c>
      <c r="M624" s="152" t="e">
        <f>VLOOKUP($A624,Atashe!$B$546:$M$609,7,FALSE)-SUM($D624:L624)</f>
        <v>#REF!</v>
      </c>
      <c r="N624" s="152" t="e">
        <f>VLOOKUP($A624,Atashe!$B$546:$M$609,7,FALSE)-SUM($D624:M624)</f>
        <v>#REF!</v>
      </c>
      <c r="O624" s="152" t="e">
        <f>VLOOKUP($A624,Atashe!$B$546:$M$609,7,FALSE)-SUM($D624:N624)</f>
        <v>#REF!</v>
      </c>
      <c r="P624" s="150" t="e">
        <f>SUM(D624:O624)</f>
        <v>#REF!</v>
      </c>
      <c r="Q624" s="150" t="e">
        <f>IF(P624&gt;0,P624/C624*100," ")</f>
        <v>#REF!</v>
      </c>
    </row>
    <row r="625" spans="1:17" s="230" customFormat="1" ht="18.75" x14ac:dyDescent="0.3">
      <c r="A625" s="15">
        <v>14040</v>
      </c>
      <c r="B625" s="24" t="s">
        <v>29</v>
      </c>
      <c r="C625" s="204">
        <f>SUMIF(Atashe!$B$549:$B$609,'Spenzimet mujore -Atashe'!A625,Atashe!$D$549:$D$609)</f>
        <v>0</v>
      </c>
      <c r="D625" s="152" t="e">
        <f>VLOOKUP($A625,Atashe!$B$546:$M$609,7,FALSE)</f>
        <v>#REF!</v>
      </c>
      <c r="E625" s="152" t="e">
        <f>VLOOKUP($A625,Atashe!$B$546:$M$609,7,FALSE)-SUM($D625:D625)</f>
        <v>#REF!</v>
      </c>
      <c r="F625" s="152" t="e">
        <f>VLOOKUP($A625,Atashe!$B$546:$M$609,7,FALSE)-SUM($D625:E625)</f>
        <v>#REF!</v>
      </c>
      <c r="G625" s="152" t="e">
        <f>VLOOKUP($A625,Atashe!$B$546:$M$609,7,FALSE)-SUM($D625:F625)</f>
        <v>#REF!</v>
      </c>
      <c r="H625" s="152" t="e">
        <f>VLOOKUP($A625,Atashe!$B$546:$M$609,7,FALSE)-SUM($D625:G625)</f>
        <v>#REF!</v>
      </c>
      <c r="I625" s="152" t="e">
        <f>VLOOKUP($A625,Atashe!$B$546:$M$609,7,FALSE)-SUM($D625:H625)</f>
        <v>#REF!</v>
      </c>
      <c r="J625" s="152" t="e">
        <f>VLOOKUP($A625,Atashe!$B$546:$M$609,7,FALSE)-SUM($D625:I625)</f>
        <v>#REF!</v>
      </c>
      <c r="K625" s="152" t="e">
        <f>VLOOKUP($A625,Atashe!$B$546:$M$609,7,FALSE)-SUM($D625:J625)</f>
        <v>#REF!</v>
      </c>
      <c r="L625" s="152" t="e">
        <f>VLOOKUP($A625,Atashe!$B$546:$M$609,7,FALSE)-SUM($D625:K625)</f>
        <v>#REF!</v>
      </c>
      <c r="M625" s="152" t="e">
        <f>VLOOKUP($A625,Atashe!$B$546:$M$609,7,FALSE)-SUM($D625:L625)</f>
        <v>#REF!</v>
      </c>
      <c r="N625" s="152" t="e">
        <f>VLOOKUP($A625,Atashe!$B$546:$M$609,7,FALSE)-SUM($D625:M625)</f>
        <v>#REF!</v>
      </c>
      <c r="O625" s="152" t="e">
        <f>VLOOKUP($A625,Atashe!$B$546:$M$609,7,FALSE)-SUM($D625:N625)</f>
        <v>#REF!</v>
      </c>
      <c r="P625" s="150" t="e">
        <f>SUM(D625:O625)</f>
        <v>#REF!</v>
      </c>
      <c r="Q625" s="150" t="e">
        <f>IF(P625&gt;0,P625/C625*100," ")</f>
        <v>#REF!</v>
      </c>
    </row>
    <row r="626" spans="1:17" s="195" customFormat="1" ht="18.75" x14ac:dyDescent="0.3">
      <c r="A626" s="15">
        <v>14050</v>
      </c>
      <c r="B626" s="24" t="s">
        <v>190</v>
      </c>
      <c r="C626" s="66">
        <f>SUMIF(Atashe!$B$549:$B$609,'Spenzimet mujore -Atashe'!A626,Atashe!$D$549:$D$609)</f>
        <v>0</v>
      </c>
      <c r="D626" s="152" t="e">
        <f>VLOOKUP($A626,Atashe!$B$546:$M$609,7,FALSE)</f>
        <v>#REF!</v>
      </c>
      <c r="E626" s="152" t="e">
        <f>VLOOKUP($A626,Atashe!$B$546:$M$609,7,FALSE)-SUM($D626:D626)</f>
        <v>#REF!</v>
      </c>
      <c r="F626" s="152" t="e">
        <f>VLOOKUP($A626,Atashe!$B$546:$M$609,7,FALSE)-SUM($D626:E626)</f>
        <v>#REF!</v>
      </c>
      <c r="G626" s="152" t="e">
        <f>VLOOKUP($A626,Atashe!$B$546:$M$609,7,FALSE)-SUM($D626:F626)</f>
        <v>#REF!</v>
      </c>
      <c r="H626" s="152" t="e">
        <f>VLOOKUP($A626,Atashe!$B$546:$M$609,7,FALSE)-SUM($D626:G626)</f>
        <v>#REF!</v>
      </c>
      <c r="I626" s="152" t="e">
        <f>VLOOKUP($A626,Atashe!$B$546:$M$609,7,FALSE)-SUM($D626:H626)</f>
        <v>#REF!</v>
      </c>
      <c r="J626" s="152" t="e">
        <f>VLOOKUP($A626,Atashe!$B$546:$M$609,7,FALSE)-SUM($D626:I626)</f>
        <v>#REF!</v>
      </c>
      <c r="K626" s="152" t="e">
        <f>VLOOKUP($A626,Atashe!$B$546:$M$609,7,FALSE)-SUM($D626:J626)</f>
        <v>#REF!</v>
      </c>
      <c r="L626" s="152" t="e">
        <f>VLOOKUP($A626,Atashe!$B$546:$M$609,7,FALSE)-SUM($D626:K626)</f>
        <v>#REF!</v>
      </c>
      <c r="M626" s="152" t="e">
        <f>VLOOKUP($A626,Atashe!$B$546:$M$609,7,FALSE)-SUM($D626:L626)</f>
        <v>#REF!</v>
      </c>
      <c r="N626" s="152" t="e">
        <f>VLOOKUP($A626,Atashe!$B$546:$M$609,7,FALSE)-SUM($D626:M626)</f>
        <v>#REF!</v>
      </c>
      <c r="O626" s="152" t="e">
        <f>VLOOKUP($A626,Atashe!$B$546:$M$609,7,FALSE)-SUM($D626:N626)</f>
        <v>#REF!</v>
      </c>
      <c r="P626" s="150" t="e">
        <f>SUM(D626:O626)</f>
        <v>#REF!</v>
      </c>
      <c r="Q626" s="150" t="e">
        <f>IF(P626&gt;0,P626/C626*100," ")</f>
        <v>#REF!</v>
      </c>
    </row>
    <row r="627" spans="1:17" s="188" customFormat="1" ht="18.75" x14ac:dyDescent="0.3">
      <c r="A627" s="189">
        <v>1410</v>
      </c>
      <c r="B627" s="190" t="s">
        <v>125</v>
      </c>
      <c r="C627" s="191">
        <f t="shared" ref="C627:N627" si="228">SUM(C628:C630)</f>
        <v>0</v>
      </c>
      <c r="D627" s="191" t="e">
        <f t="shared" si="228"/>
        <v>#REF!</v>
      </c>
      <c r="E627" s="191" t="e">
        <f t="shared" si="228"/>
        <v>#REF!</v>
      </c>
      <c r="F627" s="191" t="e">
        <f t="shared" si="228"/>
        <v>#REF!</v>
      </c>
      <c r="G627" s="191" t="e">
        <f t="shared" si="228"/>
        <v>#REF!</v>
      </c>
      <c r="H627" s="191" t="e">
        <f t="shared" si="228"/>
        <v>#REF!</v>
      </c>
      <c r="I627" s="191" t="e">
        <f t="shared" si="228"/>
        <v>#REF!</v>
      </c>
      <c r="J627" s="191" t="e">
        <f t="shared" si="228"/>
        <v>#REF!</v>
      </c>
      <c r="K627" s="191" t="e">
        <f t="shared" si="228"/>
        <v>#REF!</v>
      </c>
      <c r="L627" s="191" t="e">
        <f t="shared" si="228"/>
        <v>#REF!</v>
      </c>
      <c r="M627" s="191" t="e">
        <f t="shared" si="228"/>
        <v>#REF!</v>
      </c>
      <c r="N627" s="191" t="e">
        <f t="shared" si="228"/>
        <v>#REF!</v>
      </c>
      <c r="O627" s="191" t="e">
        <f>SUM(O628:O630)</f>
        <v>#REF!</v>
      </c>
      <c r="P627" s="191" t="e">
        <f>SUM(P628:P630)</f>
        <v>#REF!</v>
      </c>
      <c r="Q627" s="191" t="e">
        <f t="shared" si="215"/>
        <v>#REF!</v>
      </c>
    </row>
    <row r="628" spans="1:17" ht="18.75" x14ac:dyDescent="0.3">
      <c r="A628" s="15">
        <v>14110</v>
      </c>
      <c r="B628" s="22" t="s">
        <v>30</v>
      </c>
      <c r="C628" s="66">
        <f>SUMIF(Atashe!$B$549:$B$609,'Spenzimet mujore -Atashe'!A628,Atashe!$D$549:$D$609)</f>
        <v>0</v>
      </c>
      <c r="D628" s="152" t="e">
        <f>VLOOKUP($A628,Atashe!$B$546:$M$609,7,FALSE)</f>
        <v>#REF!</v>
      </c>
      <c r="E628" s="152" t="e">
        <f>VLOOKUP($A628,Atashe!$B$546:$M$609,7,FALSE)-SUM($D628:D628)</f>
        <v>#REF!</v>
      </c>
      <c r="F628" s="152" t="e">
        <f>VLOOKUP($A628,Atashe!$B$546:$M$609,7,FALSE)-SUM($D628:E628)</f>
        <v>#REF!</v>
      </c>
      <c r="G628" s="152" t="e">
        <f>VLOOKUP($A628,Atashe!$B$546:$M$609,7,FALSE)-SUM($D628:F628)</f>
        <v>#REF!</v>
      </c>
      <c r="H628" s="152" t="e">
        <f>VLOOKUP($A628,Atashe!$B$546:$M$609,7,FALSE)-SUM($D628:G628)</f>
        <v>#REF!</v>
      </c>
      <c r="I628" s="152" t="e">
        <f>VLOOKUP($A628,Atashe!$B$546:$M$609,7,FALSE)-SUM($D628:H628)</f>
        <v>#REF!</v>
      </c>
      <c r="J628" s="152" t="e">
        <f>VLOOKUP($A628,Atashe!$B$546:$M$609,7,FALSE)-SUM($D628:I628)</f>
        <v>#REF!</v>
      </c>
      <c r="K628" s="152" t="e">
        <f>VLOOKUP($A628,Atashe!$B$546:$M$609,7,FALSE)-SUM($D628:J628)</f>
        <v>#REF!</v>
      </c>
      <c r="L628" s="152" t="e">
        <f>VLOOKUP($A628,Atashe!$B$546:$M$609,7,FALSE)-SUM($D628:K628)</f>
        <v>#REF!</v>
      </c>
      <c r="M628" s="152" t="e">
        <f>VLOOKUP($A628,Atashe!$B$546:$M$609,7,FALSE)-SUM($D628:L628)</f>
        <v>#REF!</v>
      </c>
      <c r="N628" s="152" t="e">
        <f>VLOOKUP($A628,Atashe!$B$546:$M$609,7,FALSE)-SUM($D628:M628)</f>
        <v>#REF!</v>
      </c>
      <c r="O628" s="152" t="e">
        <f>VLOOKUP($A628,Atashe!$B$546:$M$609,7,FALSE)-SUM($D628:N628)</f>
        <v>#REF!</v>
      </c>
      <c r="P628" s="150" t="e">
        <f>SUM(D628:O628)</f>
        <v>#REF!</v>
      </c>
      <c r="Q628" s="150" t="e">
        <f t="shared" si="215"/>
        <v>#REF!</v>
      </c>
    </row>
    <row r="629" spans="1:17" ht="18.75" x14ac:dyDescent="0.3">
      <c r="A629" s="138">
        <v>14140</v>
      </c>
      <c r="B629" s="22" t="s">
        <v>82</v>
      </c>
      <c r="C629" s="66">
        <f>SUMIF(Atashe!$B$549:$B$609,'Spenzimet mujore -Atashe'!A629,Atashe!$D$549:$D$609)</f>
        <v>0</v>
      </c>
      <c r="D629" s="152" t="e">
        <f>VLOOKUP($A629,Atashe!$B$546:$M$609,7,FALSE)</f>
        <v>#REF!</v>
      </c>
      <c r="E629" s="152" t="e">
        <f>VLOOKUP($A629,Atashe!$B$546:$M$609,7,FALSE)-SUM($D629:D629)</f>
        <v>#REF!</v>
      </c>
      <c r="F629" s="152" t="e">
        <f>VLOOKUP($A629,Atashe!$B$546:$M$609,7,FALSE)-SUM($D629:E629)</f>
        <v>#REF!</v>
      </c>
      <c r="G629" s="152" t="e">
        <f>VLOOKUP($A629,Atashe!$B$546:$M$609,7,FALSE)-SUM($D629:F629)</f>
        <v>#REF!</v>
      </c>
      <c r="H629" s="152" t="e">
        <f>VLOOKUP($A629,Atashe!$B$546:$M$609,7,FALSE)-SUM($D629:G629)</f>
        <v>#REF!</v>
      </c>
      <c r="I629" s="152" t="e">
        <f>VLOOKUP($A629,Atashe!$B$546:$M$609,7,FALSE)-SUM($D629:H629)</f>
        <v>#REF!</v>
      </c>
      <c r="J629" s="152" t="e">
        <f>VLOOKUP($A629,Atashe!$B$546:$M$609,7,FALSE)-SUM($D629:I629)</f>
        <v>#REF!</v>
      </c>
      <c r="K629" s="152" t="e">
        <f>VLOOKUP($A629,Atashe!$B$546:$M$609,7,FALSE)-SUM($D629:J629)</f>
        <v>#REF!</v>
      </c>
      <c r="L629" s="152" t="e">
        <f>VLOOKUP($A629,Atashe!$B$546:$M$609,7,FALSE)-SUM($D629:K629)</f>
        <v>#REF!</v>
      </c>
      <c r="M629" s="152" t="e">
        <f>VLOOKUP($A629,Atashe!$B$546:$M$609,7,FALSE)-SUM($D629:L629)</f>
        <v>#REF!</v>
      </c>
      <c r="N629" s="152" t="e">
        <f>VLOOKUP($A629,Atashe!$B$546:$M$609,7,FALSE)-SUM($D629:M629)</f>
        <v>#REF!</v>
      </c>
      <c r="O629" s="152" t="e">
        <f>VLOOKUP($A629,Atashe!$B$546:$M$609,7,FALSE)-SUM($D629:N629)</f>
        <v>#REF!</v>
      </c>
      <c r="P629" s="150" t="e">
        <f>SUM(D629:O629)</f>
        <v>#REF!</v>
      </c>
      <c r="Q629" s="150" t="e">
        <f t="shared" si="215"/>
        <v>#REF!</v>
      </c>
    </row>
    <row r="630" spans="1:17" s="195" customFormat="1" ht="18.75" x14ac:dyDescent="0.3">
      <c r="A630" s="196">
        <v>14150</v>
      </c>
      <c r="B630" s="22" t="s">
        <v>131</v>
      </c>
      <c r="C630" s="66">
        <f>SUMIF(Atashe!$B$549:$B$609,'Spenzimet mujore -Atashe'!A630,Atashe!$D$549:$D$609)</f>
        <v>0</v>
      </c>
      <c r="D630" s="152" t="e">
        <f>VLOOKUP($A630,Atashe!$B$546:$M$609,7,FALSE)</f>
        <v>#REF!</v>
      </c>
      <c r="E630" s="152" t="e">
        <f>VLOOKUP($A630,Atashe!$B$546:$M$609,7,FALSE)-SUM($D630:D630)</f>
        <v>#REF!</v>
      </c>
      <c r="F630" s="152" t="e">
        <f>VLOOKUP($A630,Atashe!$B$546:$M$609,7,FALSE)-SUM($D630:E630)</f>
        <v>#REF!</v>
      </c>
      <c r="G630" s="152" t="e">
        <f>VLOOKUP($A630,Atashe!$B$546:$M$609,7,FALSE)-SUM($D630:F630)</f>
        <v>#REF!</v>
      </c>
      <c r="H630" s="152" t="e">
        <f>VLOOKUP($A630,Atashe!$B$546:$M$609,7,FALSE)-SUM($D630:G630)</f>
        <v>#REF!</v>
      </c>
      <c r="I630" s="152" t="e">
        <f>VLOOKUP($A630,Atashe!$B$546:$M$609,7,FALSE)-SUM($D630:H630)</f>
        <v>#REF!</v>
      </c>
      <c r="J630" s="152" t="e">
        <f>VLOOKUP($A630,Atashe!$B$546:$M$609,7,FALSE)-SUM($D630:I630)</f>
        <v>#REF!</v>
      </c>
      <c r="K630" s="152" t="e">
        <f>VLOOKUP($A630,Atashe!$B$546:$M$609,7,FALSE)-SUM($D630:J630)</f>
        <v>#REF!</v>
      </c>
      <c r="L630" s="152" t="e">
        <f>VLOOKUP($A630,Atashe!$B$546:$M$609,7,FALSE)-SUM($D630:K630)</f>
        <v>#REF!</v>
      </c>
      <c r="M630" s="152" t="e">
        <f>VLOOKUP($A630,Atashe!$B$546:$M$609,7,FALSE)-SUM($D630:L630)</f>
        <v>#REF!</v>
      </c>
      <c r="N630" s="152" t="e">
        <f>VLOOKUP($A630,Atashe!$B$546:$M$609,7,FALSE)-SUM($D630:M630)</f>
        <v>#REF!</v>
      </c>
      <c r="O630" s="152" t="e">
        <f>VLOOKUP($A630,Atashe!$B$546:$M$609,7,FALSE)-SUM($D630:N630)</f>
        <v>#REF!</v>
      </c>
      <c r="P630" s="150" t="e">
        <f>SUM(D630:O630)</f>
        <v>#REF!</v>
      </c>
      <c r="Q630" s="150" t="e">
        <f>IF(P630&gt;0,P630/C630*100," ")</f>
        <v>#REF!</v>
      </c>
    </row>
    <row r="631" spans="1:17" s="207" customFormat="1" ht="18.75" x14ac:dyDescent="0.3">
      <c r="A631" s="189">
        <v>1420</v>
      </c>
      <c r="B631" s="190" t="s">
        <v>126</v>
      </c>
      <c r="C631" s="191">
        <f t="shared" ref="C631:P631" si="229">SUM(C632:C632)</f>
        <v>0</v>
      </c>
      <c r="D631" s="191" t="e">
        <f t="shared" si="229"/>
        <v>#REF!</v>
      </c>
      <c r="E631" s="191" t="e">
        <f t="shared" si="229"/>
        <v>#REF!</v>
      </c>
      <c r="F631" s="191" t="e">
        <f t="shared" si="229"/>
        <v>#REF!</v>
      </c>
      <c r="G631" s="191" t="e">
        <f t="shared" si="229"/>
        <v>#REF!</v>
      </c>
      <c r="H631" s="191" t="e">
        <f t="shared" si="229"/>
        <v>#REF!</v>
      </c>
      <c r="I631" s="191" t="e">
        <f t="shared" si="229"/>
        <v>#REF!</v>
      </c>
      <c r="J631" s="191" t="e">
        <f t="shared" si="229"/>
        <v>#REF!</v>
      </c>
      <c r="K631" s="191" t="e">
        <f t="shared" si="229"/>
        <v>#REF!</v>
      </c>
      <c r="L631" s="191" t="e">
        <f t="shared" si="229"/>
        <v>#REF!</v>
      </c>
      <c r="M631" s="191" t="e">
        <f t="shared" si="229"/>
        <v>#REF!</v>
      </c>
      <c r="N631" s="191" t="e">
        <f t="shared" si="229"/>
        <v>#REF!</v>
      </c>
      <c r="O631" s="191" t="e">
        <f t="shared" si="229"/>
        <v>#REF!</v>
      </c>
      <c r="P631" s="191" t="e">
        <f t="shared" si="229"/>
        <v>#REF!</v>
      </c>
      <c r="Q631" s="191" t="e">
        <f t="shared" si="215"/>
        <v>#REF!</v>
      </c>
    </row>
    <row r="632" spans="1:17" s="207" customFormat="1" ht="18.75" x14ac:dyDescent="0.3">
      <c r="A632" s="196">
        <v>14210</v>
      </c>
      <c r="B632" s="22" t="s">
        <v>17</v>
      </c>
      <c r="C632" s="204">
        <f>SUMIF(Atashe!$B$549:$B$609,'Spenzimet mujore -Atashe'!A632,Atashe!$D$549:$D$609)</f>
        <v>0</v>
      </c>
      <c r="D632" s="152" t="e">
        <f>VLOOKUP($A632,Atashe!$B$546:$M$609,7,FALSE)</f>
        <v>#REF!</v>
      </c>
      <c r="E632" s="152" t="e">
        <f>VLOOKUP($A632,Atashe!$B$546:$M$609,7,FALSE)-SUM($D632:D632)</f>
        <v>#REF!</v>
      </c>
      <c r="F632" s="152" t="e">
        <f>VLOOKUP($A632,Atashe!$B$546:$M$609,7,FALSE)-SUM($D632:E632)</f>
        <v>#REF!</v>
      </c>
      <c r="G632" s="152" t="e">
        <f>VLOOKUP($A632,Atashe!$B$546:$M$609,7,FALSE)-SUM($D632:F632)</f>
        <v>#REF!</v>
      </c>
      <c r="H632" s="152" t="e">
        <f>VLOOKUP($A632,Atashe!$B$546:$M$609,7,FALSE)-SUM($D632:G632)</f>
        <v>#REF!</v>
      </c>
      <c r="I632" s="152" t="e">
        <f>VLOOKUP($A632,Atashe!$B$546:$M$609,7,FALSE)-SUM($D632:H632)</f>
        <v>#REF!</v>
      </c>
      <c r="J632" s="152" t="e">
        <f>VLOOKUP($A632,Atashe!$B$546:$M$609,7,FALSE)-SUM($D632:I632)</f>
        <v>#REF!</v>
      </c>
      <c r="K632" s="152" t="e">
        <f>VLOOKUP($A632,Atashe!$B$546:$M$609,7,FALSE)-SUM($D632:J632)</f>
        <v>#REF!</v>
      </c>
      <c r="L632" s="152" t="e">
        <f>VLOOKUP($A632,Atashe!$B$546:$M$609,7,FALSE)-SUM($D632:K632)</f>
        <v>#REF!</v>
      </c>
      <c r="M632" s="152" t="e">
        <f>VLOOKUP($A632,Atashe!$B$546:$M$609,7,FALSE)-SUM($D632:L632)</f>
        <v>#REF!</v>
      </c>
      <c r="N632" s="152" t="e">
        <f>VLOOKUP($A632,Atashe!$B$546:$M$609,7,FALSE)-SUM($D632:M632)</f>
        <v>#REF!</v>
      </c>
      <c r="O632" s="152" t="e">
        <f>VLOOKUP($A632,Atashe!$B$546:$M$609,7,FALSE)-SUM($D632:N632)</f>
        <v>#REF!</v>
      </c>
      <c r="P632" s="150" t="e">
        <f>SUM(D632:O632)</f>
        <v>#REF!</v>
      </c>
      <c r="Q632" s="150" t="e">
        <f>IF(P632&gt;0,P632/C632*100," ")</f>
        <v>#REF!</v>
      </c>
    </row>
    <row r="633" spans="1:17" s="195" customFormat="1" ht="18.75" x14ac:dyDescent="0.3">
      <c r="A633" s="189">
        <v>1430</v>
      </c>
      <c r="B633" s="190" t="s">
        <v>132</v>
      </c>
      <c r="C633" s="191">
        <f t="shared" ref="C633:N633" si="230">SUM(C634:C635)</f>
        <v>0</v>
      </c>
      <c r="D633" s="191" t="e">
        <f t="shared" si="230"/>
        <v>#REF!</v>
      </c>
      <c r="E633" s="191" t="e">
        <f t="shared" si="230"/>
        <v>#REF!</v>
      </c>
      <c r="F633" s="191" t="e">
        <f t="shared" si="230"/>
        <v>#REF!</v>
      </c>
      <c r="G633" s="191" t="e">
        <f t="shared" si="230"/>
        <v>#REF!</v>
      </c>
      <c r="H633" s="191" t="e">
        <f t="shared" si="230"/>
        <v>#REF!</v>
      </c>
      <c r="I633" s="191" t="e">
        <f t="shared" si="230"/>
        <v>#REF!</v>
      </c>
      <c r="J633" s="191" t="e">
        <f t="shared" si="230"/>
        <v>#REF!</v>
      </c>
      <c r="K633" s="191" t="e">
        <f t="shared" si="230"/>
        <v>#REF!</v>
      </c>
      <c r="L633" s="191" t="e">
        <f t="shared" si="230"/>
        <v>#REF!</v>
      </c>
      <c r="M633" s="191" t="e">
        <f t="shared" si="230"/>
        <v>#REF!</v>
      </c>
      <c r="N633" s="191" t="e">
        <f t="shared" si="230"/>
        <v>#REF!</v>
      </c>
      <c r="O633" s="191" t="e">
        <f>SUM(O634:O635)</f>
        <v>#REF!</v>
      </c>
      <c r="P633" s="191" t="e">
        <f>SUM(P634:P635)</f>
        <v>#REF!</v>
      </c>
      <c r="Q633" s="191" t="e">
        <f t="shared" si="215"/>
        <v>#REF!</v>
      </c>
    </row>
    <row r="634" spans="1:17" s="195" customFormat="1" ht="18.75" x14ac:dyDescent="0.3">
      <c r="A634" s="196">
        <v>14310</v>
      </c>
      <c r="B634" s="22" t="s">
        <v>20</v>
      </c>
      <c r="C634" s="66">
        <f>SUMIF(Atashe!$B$549:$B$609,'Spenzimet mujore -Atashe'!A634,Atashe!$D$549:$D$609)</f>
        <v>0</v>
      </c>
      <c r="D634" s="152" t="e">
        <f>VLOOKUP($A634,Atashe!$B$546:$M$609,7,FALSE)</f>
        <v>#REF!</v>
      </c>
      <c r="E634" s="152" t="e">
        <f>VLOOKUP($A634,Atashe!$B$546:$M$609,7,FALSE)-SUM($D634:D634)</f>
        <v>#REF!</v>
      </c>
      <c r="F634" s="152" t="e">
        <f>VLOOKUP($A634,Atashe!$B$546:$M$609,7,FALSE)-SUM($D634:E634)</f>
        <v>#REF!</v>
      </c>
      <c r="G634" s="152" t="e">
        <f>VLOOKUP($A634,Atashe!$B$546:$M$609,7,FALSE)-SUM($D634:F634)</f>
        <v>#REF!</v>
      </c>
      <c r="H634" s="152" t="e">
        <f>VLOOKUP($A634,Atashe!$B$546:$M$609,7,FALSE)-SUM($D634:G634)</f>
        <v>#REF!</v>
      </c>
      <c r="I634" s="152" t="e">
        <f>VLOOKUP($A634,Atashe!$B$546:$M$609,7,FALSE)-SUM($D634:H634)</f>
        <v>#REF!</v>
      </c>
      <c r="J634" s="152" t="e">
        <f>VLOOKUP($A634,Atashe!$B$546:$M$609,7,FALSE)-SUM($D634:I634)</f>
        <v>#REF!</v>
      </c>
      <c r="K634" s="152" t="e">
        <f>VLOOKUP($A634,Atashe!$B$546:$M$609,7,FALSE)-SUM($D634:J634)</f>
        <v>#REF!</v>
      </c>
      <c r="L634" s="152" t="e">
        <f>VLOOKUP($A634,Atashe!$B$546:$M$609,7,FALSE)-SUM($D634:K634)</f>
        <v>#REF!</v>
      </c>
      <c r="M634" s="152" t="e">
        <f>VLOOKUP($A634,Atashe!$B$546:$M$609,7,FALSE)-SUM($D634:L634)</f>
        <v>#REF!</v>
      </c>
      <c r="N634" s="152" t="e">
        <f>VLOOKUP($A634,Atashe!$B$546:$M$609,7,FALSE)-SUM($D634:M634)</f>
        <v>#REF!</v>
      </c>
      <c r="O634" s="152" t="e">
        <f>VLOOKUP($A634,Atashe!$B$546:$M$609,7,FALSE)-SUM($D634:N634)</f>
        <v>#REF!</v>
      </c>
      <c r="P634" s="150" t="e">
        <f>SUM(D634:O634)</f>
        <v>#REF!</v>
      </c>
      <c r="Q634" s="150" t="e">
        <f>IF(P634&gt;0,P634/C634*100," ")</f>
        <v>#REF!</v>
      </c>
    </row>
    <row r="635" spans="1:17" s="195" customFormat="1" ht="18.75" x14ac:dyDescent="0.3">
      <c r="A635" s="196">
        <v>14320</v>
      </c>
      <c r="B635" s="22" t="s">
        <v>133</v>
      </c>
      <c r="C635" s="66">
        <f>SUMIF(Atashe!$B$549:$B$609,'Spenzimet mujore -Atashe'!A635,Atashe!$D$549:$D$609)</f>
        <v>0</v>
      </c>
      <c r="D635" s="152" t="e">
        <f>VLOOKUP($A635,Atashe!$B$546:$M$609,7,FALSE)</f>
        <v>#REF!</v>
      </c>
      <c r="E635" s="152" t="e">
        <f>VLOOKUP($A635,Atashe!$B$546:$M$609,7,FALSE)-SUM($D635:D635)</f>
        <v>#REF!</v>
      </c>
      <c r="F635" s="152" t="e">
        <f>VLOOKUP($A635,Atashe!$B$546:$M$609,7,FALSE)-SUM($D635:E635)</f>
        <v>#REF!</v>
      </c>
      <c r="G635" s="152" t="e">
        <f>VLOOKUP($A635,Atashe!$B$546:$M$609,7,FALSE)-SUM($D635:F635)</f>
        <v>#REF!</v>
      </c>
      <c r="H635" s="152" t="e">
        <f>VLOOKUP($A635,Atashe!$B$546:$M$609,7,FALSE)-SUM($D635:G635)</f>
        <v>#REF!</v>
      </c>
      <c r="I635" s="152" t="e">
        <f>VLOOKUP($A635,Atashe!$B$546:$M$609,7,FALSE)-SUM($D635:H635)</f>
        <v>#REF!</v>
      </c>
      <c r="J635" s="152" t="e">
        <f>VLOOKUP($A635,Atashe!$B$546:$M$609,7,FALSE)-SUM($D635:I635)</f>
        <v>#REF!</v>
      </c>
      <c r="K635" s="152" t="e">
        <f>VLOOKUP($A635,Atashe!$B$546:$M$609,7,FALSE)-SUM($D635:J635)</f>
        <v>#REF!</v>
      </c>
      <c r="L635" s="152" t="e">
        <f>VLOOKUP($A635,Atashe!$B$546:$M$609,7,FALSE)-SUM($D635:K635)</f>
        <v>#REF!</v>
      </c>
      <c r="M635" s="152" t="e">
        <f>VLOOKUP($A635,Atashe!$B$546:$M$609,7,FALSE)-SUM($D635:L635)</f>
        <v>#REF!</v>
      </c>
      <c r="N635" s="152" t="e">
        <f>VLOOKUP($A635,Atashe!$B$546:$M$609,7,FALSE)-SUM($D635:M635)</f>
        <v>#REF!</v>
      </c>
      <c r="O635" s="152" t="e">
        <f>VLOOKUP($A635,Atashe!$B$546:$M$609,7,FALSE)-SUM($D635:N635)</f>
        <v>#REF!</v>
      </c>
      <c r="P635" s="150" t="e">
        <f>SUM(D635:O635)</f>
        <v>#REF!</v>
      </c>
      <c r="Q635" s="150" t="e">
        <f>IF(P635&gt;0,P635/C635*100," ")</f>
        <v>#REF!</v>
      </c>
    </row>
    <row r="636" spans="1:17" ht="18.75" x14ac:dyDescent="0.3">
      <c r="A636" s="136">
        <v>1320</v>
      </c>
      <c r="B636" s="39" t="s">
        <v>10</v>
      </c>
      <c r="C636" s="203">
        <f t="shared" ref="C636:N636" si="231">SUM(C637:C639)</f>
        <v>0</v>
      </c>
      <c r="D636" s="203" t="e">
        <f t="shared" si="231"/>
        <v>#REF!</v>
      </c>
      <c r="E636" s="203" t="e">
        <f t="shared" si="231"/>
        <v>#REF!</v>
      </c>
      <c r="F636" s="203" t="e">
        <f t="shared" si="231"/>
        <v>#REF!</v>
      </c>
      <c r="G636" s="203" t="e">
        <f t="shared" si="231"/>
        <v>#REF!</v>
      </c>
      <c r="H636" s="203" t="e">
        <f t="shared" si="231"/>
        <v>#REF!</v>
      </c>
      <c r="I636" s="203" t="e">
        <f t="shared" si="231"/>
        <v>#REF!</v>
      </c>
      <c r="J636" s="203" t="e">
        <f t="shared" si="231"/>
        <v>#REF!</v>
      </c>
      <c r="K636" s="203" t="e">
        <f t="shared" si="231"/>
        <v>#REF!</v>
      </c>
      <c r="L636" s="203" t="e">
        <f t="shared" si="231"/>
        <v>#REF!</v>
      </c>
      <c r="M636" s="203" t="e">
        <f t="shared" si="231"/>
        <v>#REF!</v>
      </c>
      <c r="N636" s="203" t="e">
        <f t="shared" si="231"/>
        <v>#REF!</v>
      </c>
      <c r="O636" s="55" t="e">
        <f>SUM(O637:O639)</f>
        <v>#REF!</v>
      </c>
      <c r="P636" s="55" t="e">
        <f>SUM(P637:P639)</f>
        <v>#REF!</v>
      </c>
      <c r="Q636" s="55" t="e">
        <f t="shared" si="215"/>
        <v>#REF!</v>
      </c>
    </row>
    <row r="637" spans="1:17" ht="18.75" x14ac:dyDescent="0.3">
      <c r="A637" s="139">
        <v>13210</v>
      </c>
      <c r="B637" s="26" t="s">
        <v>11</v>
      </c>
      <c r="C637" s="66">
        <f>SUMIF(Atashe!$B$549:$B$609,'Spenzimet mujore -Atashe'!A637,Atashe!$D$549:$D$609)</f>
        <v>0</v>
      </c>
      <c r="D637" s="152" t="e">
        <f>VLOOKUP($A637,Atashe!$B$546:$M$609,7,FALSE)</f>
        <v>#REF!</v>
      </c>
      <c r="E637" s="152" t="e">
        <f>VLOOKUP($A637,Atashe!$B$546:$M$609,7,FALSE)-SUM($D637:D637)</f>
        <v>#REF!</v>
      </c>
      <c r="F637" s="152" t="e">
        <f>VLOOKUP($A637,Atashe!$B$546:$M$609,7,FALSE)-SUM($D637:E637)</f>
        <v>#REF!</v>
      </c>
      <c r="G637" s="152" t="e">
        <f>VLOOKUP($A637,Atashe!$B$546:$M$609,7,FALSE)-SUM($D637:F637)</f>
        <v>#REF!</v>
      </c>
      <c r="H637" s="152" t="e">
        <f>VLOOKUP($A637,Atashe!$B$546:$M$609,7,FALSE)-SUM($D637:G637)</f>
        <v>#REF!</v>
      </c>
      <c r="I637" s="152" t="e">
        <f>VLOOKUP($A637,Atashe!$B$546:$M$609,7,FALSE)-SUM($D637:H637)</f>
        <v>#REF!</v>
      </c>
      <c r="J637" s="152" t="e">
        <f>VLOOKUP($A637,Atashe!$B$546:$M$609,7,FALSE)-SUM($D637:I637)</f>
        <v>#REF!</v>
      </c>
      <c r="K637" s="152" t="e">
        <f>VLOOKUP($A637,Atashe!$B$546:$M$609,7,FALSE)-SUM($D637:J637)</f>
        <v>#REF!</v>
      </c>
      <c r="L637" s="152" t="e">
        <f>VLOOKUP($A637,Atashe!$B$546:$M$609,7,FALSE)-SUM($D637:K637)</f>
        <v>#REF!</v>
      </c>
      <c r="M637" s="152" t="e">
        <f>VLOOKUP($A637,Atashe!$B$546:$M$609,7,FALSE)-SUM($D637:L637)</f>
        <v>#REF!</v>
      </c>
      <c r="N637" s="152" t="e">
        <f>VLOOKUP($A637,Atashe!$B$546:$M$609,7,FALSE)-SUM($D637:M637)</f>
        <v>#REF!</v>
      </c>
      <c r="O637" s="152" t="e">
        <f>VLOOKUP($A637,Atashe!$B$546:$M$609,7,FALSE)-SUM($D637:N637)</f>
        <v>#REF!</v>
      </c>
      <c r="P637" s="150" t="e">
        <f>SUM(D637:O637)</f>
        <v>#REF!</v>
      </c>
      <c r="Q637" s="150" t="e">
        <f t="shared" si="215"/>
        <v>#REF!</v>
      </c>
    </row>
    <row r="638" spans="1:17" ht="18.75" x14ac:dyDescent="0.3">
      <c r="A638" s="139">
        <v>13220</v>
      </c>
      <c r="B638" s="26" t="s">
        <v>12</v>
      </c>
      <c r="C638" s="66">
        <f>SUMIF(Atashe!$B$549:$B$609,'Spenzimet mujore -Atashe'!A638,Atashe!$D$549:$D$609)</f>
        <v>0</v>
      </c>
      <c r="D638" s="152" t="e">
        <f>VLOOKUP($A638,Atashe!$B$546:$M$609,7,FALSE)</f>
        <v>#REF!</v>
      </c>
      <c r="E638" s="152" t="e">
        <f>VLOOKUP($A638,Atashe!$B$546:$M$609,7,FALSE)-SUM($D638:D638)</f>
        <v>#REF!</v>
      </c>
      <c r="F638" s="152" t="e">
        <f>VLOOKUP($A638,Atashe!$B$546:$M$609,7,FALSE)-SUM($D638:E638)</f>
        <v>#REF!</v>
      </c>
      <c r="G638" s="152" t="e">
        <f>VLOOKUP($A638,Atashe!$B$546:$M$609,7,FALSE)-SUM($D638:F638)</f>
        <v>#REF!</v>
      </c>
      <c r="H638" s="152" t="e">
        <f>VLOOKUP($A638,Atashe!$B$546:$M$609,7,FALSE)-SUM($D638:G638)</f>
        <v>#REF!</v>
      </c>
      <c r="I638" s="152" t="e">
        <f>VLOOKUP($A638,Atashe!$B$546:$M$609,7,FALSE)-SUM($D638:H638)</f>
        <v>#REF!</v>
      </c>
      <c r="J638" s="152" t="e">
        <f>VLOOKUP($A638,Atashe!$B$546:$M$609,7,FALSE)-SUM($D638:I638)</f>
        <v>#REF!</v>
      </c>
      <c r="K638" s="152" t="e">
        <f>VLOOKUP($A638,Atashe!$B$546:$M$609,7,FALSE)-SUM($D638:J638)</f>
        <v>#REF!</v>
      </c>
      <c r="L638" s="152" t="e">
        <f>VLOOKUP($A638,Atashe!$B$546:$M$609,7,FALSE)-SUM($D638:K638)</f>
        <v>#REF!</v>
      </c>
      <c r="M638" s="152" t="e">
        <f>VLOOKUP($A638,Atashe!$B$546:$M$609,7,FALSE)-SUM($D638:L638)</f>
        <v>#REF!</v>
      </c>
      <c r="N638" s="152" t="e">
        <f>VLOOKUP($A638,Atashe!$B$546:$M$609,7,FALSE)-SUM($D638:M638)</f>
        <v>#REF!</v>
      </c>
      <c r="O638" s="152" t="e">
        <f>VLOOKUP($A638,Atashe!$B$546:$M$609,7,FALSE)-SUM($D638:N638)</f>
        <v>#REF!</v>
      </c>
      <c r="P638" s="150" t="e">
        <f>SUM(D638:O638)</f>
        <v>#REF!</v>
      </c>
      <c r="Q638" s="150" t="e">
        <f t="shared" si="215"/>
        <v>#REF!</v>
      </c>
    </row>
    <row r="639" spans="1:17" ht="18.75" x14ac:dyDescent="0.3">
      <c r="A639" s="139">
        <v>13230</v>
      </c>
      <c r="B639" s="26" t="s">
        <v>13</v>
      </c>
      <c r="C639" s="66">
        <f>SUMIF(Atashe!$B$549:$B$609,'Spenzimet mujore -Atashe'!A639,Atashe!$D$549:$D$609)</f>
        <v>0</v>
      </c>
      <c r="D639" s="152" t="e">
        <f>VLOOKUP($A639,Atashe!$B$546:$M$609,7,FALSE)</f>
        <v>#REF!</v>
      </c>
      <c r="E639" s="152" t="e">
        <f>VLOOKUP($A639,Atashe!$B$546:$M$609,7,FALSE)-SUM($D639:D639)</f>
        <v>#REF!</v>
      </c>
      <c r="F639" s="152" t="e">
        <f>VLOOKUP($A639,Atashe!$B$546:$M$609,7,FALSE)-SUM($D639:E639)</f>
        <v>#REF!</v>
      </c>
      <c r="G639" s="152" t="e">
        <f>VLOOKUP($A639,Atashe!$B$546:$M$609,7,FALSE)-SUM($D639:F639)</f>
        <v>#REF!</v>
      </c>
      <c r="H639" s="152" t="e">
        <f>VLOOKUP($A639,Atashe!$B$546:$M$609,7,FALSE)-SUM($D639:G639)</f>
        <v>#REF!</v>
      </c>
      <c r="I639" s="152" t="e">
        <f>VLOOKUP($A639,Atashe!$B$546:$M$609,7,FALSE)-SUM($D639:H639)</f>
        <v>#REF!</v>
      </c>
      <c r="J639" s="152" t="e">
        <f>VLOOKUP($A639,Atashe!$B$546:$M$609,7,FALSE)-SUM($D639:I639)</f>
        <v>#REF!</v>
      </c>
      <c r="K639" s="152" t="e">
        <f>VLOOKUP($A639,Atashe!$B$546:$M$609,7,FALSE)-SUM($D639:J639)</f>
        <v>#REF!</v>
      </c>
      <c r="L639" s="152" t="e">
        <f>VLOOKUP($A639,Atashe!$B$546:$M$609,7,FALSE)-SUM($D639:K639)</f>
        <v>#REF!</v>
      </c>
      <c r="M639" s="152" t="e">
        <f>VLOOKUP($A639,Atashe!$B$546:$M$609,7,FALSE)-SUM($D639:L639)</f>
        <v>#REF!</v>
      </c>
      <c r="N639" s="152" t="e">
        <f>VLOOKUP($A639,Atashe!$B$546:$M$609,7,FALSE)-SUM($D639:M639)</f>
        <v>#REF!</v>
      </c>
      <c r="O639" s="152" t="e">
        <f>VLOOKUP($A639,Atashe!$B$546:$M$609,7,FALSE)-SUM($D639:N639)</f>
        <v>#REF!</v>
      </c>
      <c r="P639" s="150" t="e">
        <f>SUM(D639:O639)</f>
        <v>#REF!</v>
      </c>
      <c r="Q639" s="150" t="e">
        <f>IF(P639&gt;0,P639/C639*100," ")</f>
        <v>#REF!</v>
      </c>
    </row>
    <row r="640" spans="1:17" ht="15.75" thickBot="1" x14ac:dyDescent="0.3">
      <c r="A640" s="163"/>
      <c r="B640" s="164" t="s">
        <v>31</v>
      </c>
      <c r="C640" s="165">
        <f t="shared" ref="C640:N640" si="232">C636+C581+C574</f>
        <v>0</v>
      </c>
      <c r="D640" s="165" t="e">
        <f t="shared" si="232"/>
        <v>#REF!</v>
      </c>
      <c r="E640" s="165" t="e">
        <f t="shared" si="232"/>
        <v>#REF!</v>
      </c>
      <c r="F640" s="165" t="e">
        <f t="shared" si="232"/>
        <v>#REF!</v>
      </c>
      <c r="G640" s="165" t="e">
        <f t="shared" si="232"/>
        <v>#REF!</v>
      </c>
      <c r="H640" s="165" t="e">
        <f t="shared" si="232"/>
        <v>#REF!</v>
      </c>
      <c r="I640" s="165" t="e">
        <f t="shared" si="232"/>
        <v>#REF!</v>
      </c>
      <c r="J640" s="165" t="e">
        <f t="shared" si="232"/>
        <v>#REF!</v>
      </c>
      <c r="K640" s="165" t="e">
        <f t="shared" si="232"/>
        <v>#REF!</v>
      </c>
      <c r="L640" s="165" t="e">
        <f t="shared" si="232"/>
        <v>#REF!</v>
      </c>
      <c r="M640" s="165" t="e">
        <f t="shared" si="232"/>
        <v>#REF!</v>
      </c>
      <c r="N640" s="165" t="e">
        <f t="shared" si="232"/>
        <v>#REF!</v>
      </c>
      <c r="O640" s="165" t="e">
        <f>O636+O581+O574</f>
        <v>#REF!</v>
      </c>
      <c r="P640" s="165" t="e">
        <f>P636+P581+P574</f>
        <v>#REF!</v>
      </c>
      <c r="Q640" s="165" t="e">
        <f>IF(P640&gt;0,P640/C640*100," ")</f>
        <v>#REF!</v>
      </c>
    </row>
    <row r="642" spans="1:17" ht="13.5" thickBot="1" x14ac:dyDescent="0.25"/>
    <row r="643" spans="1:17" ht="24" thickBot="1" x14ac:dyDescent="0.4">
      <c r="A643" s="281" t="s">
        <v>189</v>
      </c>
      <c r="B643" s="282"/>
      <c r="C643" s="282"/>
      <c r="D643" s="282"/>
      <c r="E643" s="282"/>
      <c r="F643" s="282"/>
      <c r="G643" s="282"/>
      <c r="H643" s="282"/>
      <c r="I643" s="282"/>
      <c r="J643" s="282"/>
      <c r="K643" s="282"/>
      <c r="L643" s="282"/>
      <c r="M643" s="282"/>
      <c r="N643" s="282"/>
      <c r="O643" s="282"/>
      <c r="P643" s="282"/>
      <c r="Q643" s="283"/>
    </row>
    <row r="644" spans="1:17" ht="47.25" x14ac:dyDescent="0.2">
      <c r="A644" s="153" t="s">
        <v>21</v>
      </c>
      <c r="B644" s="154" t="s">
        <v>22</v>
      </c>
      <c r="C644" s="155" t="s">
        <v>188</v>
      </c>
      <c r="D644" s="156" t="s">
        <v>42</v>
      </c>
      <c r="E644" s="156" t="s">
        <v>43</v>
      </c>
      <c r="F644" s="156" t="s">
        <v>44</v>
      </c>
      <c r="G644" s="156" t="s">
        <v>45</v>
      </c>
      <c r="H644" s="156" t="s">
        <v>46</v>
      </c>
      <c r="I644" s="156" t="s">
        <v>47</v>
      </c>
      <c r="J644" s="156" t="s">
        <v>48</v>
      </c>
      <c r="K644" s="156" t="s">
        <v>49</v>
      </c>
      <c r="L644" s="156" t="s">
        <v>50</v>
      </c>
      <c r="M644" s="156" t="s">
        <v>51</v>
      </c>
      <c r="N644" s="156" t="s">
        <v>52</v>
      </c>
      <c r="O644" s="156" t="s">
        <v>53</v>
      </c>
      <c r="P644" s="157" t="s">
        <v>54</v>
      </c>
      <c r="Q644" s="158" t="s">
        <v>81</v>
      </c>
    </row>
    <row r="645" spans="1:17" ht="15.75" x14ac:dyDescent="0.25">
      <c r="A645" s="159">
        <v>11</v>
      </c>
      <c r="B645" s="146" t="s">
        <v>23</v>
      </c>
      <c r="C645" s="147">
        <f t="shared" ref="C645:N645" si="233">SUM(C646:C651)</f>
        <v>0</v>
      </c>
      <c r="D645" s="147">
        <f t="shared" si="233"/>
        <v>0</v>
      </c>
      <c r="E645" s="147">
        <f t="shared" si="233"/>
        <v>0</v>
      </c>
      <c r="F645" s="147">
        <f t="shared" si="233"/>
        <v>0</v>
      </c>
      <c r="G645" s="147">
        <f t="shared" si="233"/>
        <v>0</v>
      </c>
      <c r="H645" s="147">
        <f t="shared" si="233"/>
        <v>0</v>
      </c>
      <c r="I645" s="147">
        <f t="shared" si="233"/>
        <v>0</v>
      </c>
      <c r="J645" s="147">
        <f t="shared" si="233"/>
        <v>0</v>
      </c>
      <c r="K645" s="147">
        <f t="shared" si="233"/>
        <v>0</v>
      </c>
      <c r="L645" s="147">
        <f t="shared" si="233"/>
        <v>0</v>
      </c>
      <c r="M645" s="147">
        <f t="shared" si="233"/>
        <v>0</v>
      </c>
      <c r="N645" s="147">
        <f t="shared" si="233"/>
        <v>0</v>
      </c>
      <c r="O645" s="147">
        <f>SUM(O646:O651)</f>
        <v>0</v>
      </c>
      <c r="P645" s="147">
        <f>SUM(P646:P651)</f>
        <v>0</v>
      </c>
      <c r="Q645" s="147" t="str">
        <f t="shared" ref="Q645:Q676" si="234">IF(P645&gt;0,P645/C645*100," ")</f>
        <v xml:space="preserve"> </v>
      </c>
    </row>
    <row r="646" spans="1:17" ht="15" x14ac:dyDescent="0.2">
      <c r="A646" s="161">
        <v>12121</v>
      </c>
      <c r="B646" s="148" t="s">
        <v>24</v>
      </c>
      <c r="C646" s="50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50">
        <f>SUM(D646:O646)</f>
        <v>0</v>
      </c>
      <c r="Q646" s="150" t="str">
        <f t="shared" si="234"/>
        <v xml:space="preserve"> </v>
      </c>
    </row>
    <row r="647" spans="1:17" ht="15" x14ac:dyDescent="0.2">
      <c r="A647" s="161">
        <v>11120</v>
      </c>
      <c r="B647" s="148" t="s">
        <v>25</v>
      </c>
      <c r="C647" s="50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50">
        <f>SUM(D647:O647)</f>
        <v>0</v>
      </c>
      <c r="Q647" s="150" t="str">
        <f t="shared" si="234"/>
        <v xml:space="preserve"> </v>
      </c>
    </row>
    <row r="648" spans="1:17" ht="15" x14ac:dyDescent="0.2">
      <c r="A648" s="161">
        <v>11130</v>
      </c>
      <c r="B648" s="148" t="s">
        <v>26</v>
      </c>
      <c r="C648" s="50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50">
        <f>SUM(D648:O648)</f>
        <v>0</v>
      </c>
      <c r="Q648" s="150" t="str">
        <f t="shared" si="234"/>
        <v xml:space="preserve"> </v>
      </c>
    </row>
    <row r="649" spans="1:17" ht="15" x14ac:dyDescent="0.2">
      <c r="A649" s="161">
        <v>11140</v>
      </c>
      <c r="B649" s="148" t="s">
        <v>27</v>
      </c>
      <c r="C649" s="50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50">
        <f>SUM(D649:O649)</f>
        <v>0</v>
      </c>
      <c r="Q649" s="150" t="str">
        <f t="shared" si="234"/>
        <v xml:space="preserve"> </v>
      </c>
    </row>
    <row r="650" spans="1:17" ht="15" x14ac:dyDescent="0.2">
      <c r="A650" s="161">
        <v>11125</v>
      </c>
      <c r="B650" s="148" t="s">
        <v>63</v>
      </c>
      <c r="C650" s="50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50"/>
      <c r="Q650" s="150" t="str">
        <f t="shared" si="234"/>
        <v xml:space="preserve"> </v>
      </c>
    </row>
    <row r="651" spans="1:17" ht="15" x14ac:dyDescent="0.2">
      <c r="A651" s="161">
        <v>11126</v>
      </c>
      <c r="B651" s="148" t="s">
        <v>41</v>
      </c>
      <c r="C651" s="50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50">
        <f>SUM(D651:O651)</f>
        <v>0</v>
      </c>
      <c r="Q651" s="150" t="str">
        <f t="shared" si="234"/>
        <v xml:space="preserve"> </v>
      </c>
    </row>
    <row r="652" spans="1:17" ht="18.75" x14ac:dyDescent="0.3">
      <c r="A652" s="136" t="s">
        <v>5</v>
      </c>
      <c r="B652" s="39" t="s">
        <v>66</v>
      </c>
      <c r="C652" s="203">
        <f t="shared" ref="C652:N652" si="235">C653+C658+C662+C669+C675+C681+C684+C686+C688+C693+C698+C704+C702</f>
        <v>0</v>
      </c>
      <c r="D652" s="203" t="e">
        <f t="shared" si="235"/>
        <v>#REF!</v>
      </c>
      <c r="E652" s="203" t="e">
        <f t="shared" si="235"/>
        <v>#REF!</v>
      </c>
      <c r="F652" s="203" t="e">
        <f t="shared" si="235"/>
        <v>#REF!</v>
      </c>
      <c r="G652" s="203" t="e">
        <f t="shared" si="235"/>
        <v>#REF!</v>
      </c>
      <c r="H652" s="203" t="e">
        <f t="shared" si="235"/>
        <v>#REF!</v>
      </c>
      <c r="I652" s="203" t="e">
        <f t="shared" si="235"/>
        <v>#REF!</v>
      </c>
      <c r="J652" s="203" t="e">
        <f t="shared" si="235"/>
        <v>#REF!</v>
      </c>
      <c r="K652" s="203" t="e">
        <f t="shared" si="235"/>
        <v>#REF!</v>
      </c>
      <c r="L652" s="203" t="e">
        <f t="shared" si="235"/>
        <v>#REF!</v>
      </c>
      <c r="M652" s="203" t="e">
        <f t="shared" si="235"/>
        <v>#REF!</v>
      </c>
      <c r="N652" s="203" t="e">
        <f t="shared" si="235"/>
        <v>#REF!</v>
      </c>
      <c r="O652" s="203" t="e">
        <f>O653+O658+O662+O669+O675+O681+O684+O686+O688+O693+O698+O704+O702</f>
        <v>#REF!</v>
      </c>
      <c r="P652" s="203" t="e">
        <f>P653+P658+P662+P669+P675+P681+P684+P686+P688+P693+P698+P704+P702</f>
        <v>#REF!</v>
      </c>
      <c r="Q652" s="203" t="e">
        <f t="shared" si="234"/>
        <v>#REF!</v>
      </c>
    </row>
    <row r="653" spans="1:17" ht="18.75" x14ac:dyDescent="0.3">
      <c r="A653" s="189">
        <v>1310</v>
      </c>
      <c r="B653" s="190" t="s">
        <v>117</v>
      </c>
      <c r="C653" s="191">
        <f t="shared" ref="C653:N653" si="236">SUM(C654:C657)</f>
        <v>0</v>
      </c>
      <c r="D653" s="191" t="e">
        <f t="shared" si="236"/>
        <v>#REF!</v>
      </c>
      <c r="E653" s="191" t="e">
        <f t="shared" si="236"/>
        <v>#REF!</v>
      </c>
      <c r="F653" s="191" t="e">
        <f t="shared" si="236"/>
        <v>#REF!</v>
      </c>
      <c r="G653" s="191" t="e">
        <f t="shared" si="236"/>
        <v>#REF!</v>
      </c>
      <c r="H653" s="191" t="e">
        <f t="shared" si="236"/>
        <v>#REF!</v>
      </c>
      <c r="I653" s="191" t="e">
        <f t="shared" si="236"/>
        <v>#REF!</v>
      </c>
      <c r="J653" s="191" t="e">
        <f t="shared" si="236"/>
        <v>#REF!</v>
      </c>
      <c r="K653" s="191" t="e">
        <f t="shared" si="236"/>
        <v>#REF!</v>
      </c>
      <c r="L653" s="191" t="e">
        <f t="shared" si="236"/>
        <v>#REF!</v>
      </c>
      <c r="M653" s="191" t="e">
        <f t="shared" si="236"/>
        <v>#REF!</v>
      </c>
      <c r="N653" s="191" t="e">
        <f t="shared" si="236"/>
        <v>#REF!</v>
      </c>
      <c r="O653" s="191" t="e">
        <f>SUM(O654:O657)</f>
        <v>#REF!</v>
      </c>
      <c r="P653" s="191" t="e">
        <f>SUM(P654:P657)</f>
        <v>#REF!</v>
      </c>
      <c r="Q653" s="191" t="e">
        <f t="shared" si="234"/>
        <v>#REF!</v>
      </c>
    </row>
    <row r="654" spans="1:17" ht="18.75" x14ac:dyDescent="0.3">
      <c r="A654" s="21">
        <v>13130</v>
      </c>
      <c r="B654" s="194" t="s">
        <v>15</v>
      </c>
      <c r="C654" s="204">
        <f>SUMIF(Atashe!$B$615:$B$676,'Spenzimet mujore -Atashe'!A654,Atashe!$D$615:$D$676)</f>
        <v>0</v>
      </c>
      <c r="D654" s="152" t="e">
        <f>VLOOKUP($A654,Atashe!$B$615:$M$676,7,FALSE)</f>
        <v>#REF!</v>
      </c>
      <c r="E654" s="152" t="e">
        <f>VLOOKUP($A654,Atashe!$B$615:$M$676,7,FALSE)-SUM($D654:D654)</f>
        <v>#REF!</v>
      </c>
      <c r="F654" s="152" t="e">
        <f>VLOOKUP($A654,Atashe!$B$615:$M$676,7,FALSE)-SUM($D654:E654)</f>
        <v>#REF!</v>
      </c>
      <c r="G654" s="152" t="e">
        <f>VLOOKUP($A654,Atashe!$B$615:$M$676,7,FALSE)-SUM($D654:F654)</f>
        <v>#REF!</v>
      </c>
      <c r="H654" s="152" t="e">
        <f>VLOOKUP($A654,Atashe!$B$615:$M$676,7,FALSE)-SUM($D654:G654)</f>
        <v>#REF!</v>
      </c>
      <c r="I654" s="152" t="e">
        <f>VLOOKUP($A654,Atashe!$B$615:$M$676,7,FALSE)-SUM($D654:H654)</f>
        <v>#REF!</v>
      </c>
      <c r="J654" s="152" t="e">
        <f>VLOOKUP($A654,Atashe!$B$615:$M$676,7,FALSE)-SUM($D654:I654)</f>
        <v>#REF!</v>
      </c>
      <c r="K654" s="152" t="e">
        <f>VLOOKUP($A654,Atashe!$B$615:$M$676,7,FALSE)-SUM($D654:J654)</f>
        <v>#REF!</v>
      </c>
      <c r="L654" s="152" t="e">
        <f>VLOOKUP($A654,Atashe!$B$615:$M$676,7,FALSE)-SUM($D654:K654)</f>
        <v>#REF!</v>
      </c>
      <c r="M654" s="152" t="e">
        <f>VLOOKUP($A654,Atashe!$B$615:$M$676,7,FALSE)-SUM($D654:L654)</f>
        <v>#REF!</v>
      </c>
      <c r="N654" s="152" t="e">
        <f>VLOOKUP($A654,Atashe!$B$615:$M$676,7,FALSE)-SUM($D654:M654)</f>
        <v>#REF!</v>
      </c>
      <c r="O654" s="152" t="e">
        <f>VLOOKUP($A654,Atashe!$B$615:$M$676,7,FALSE)-SUM($D654:N654)</f>
        <v>#REF!</v>
      </c>
      <c r="P654" s="150" t="e">
        <f>SUM(D654:O654)</f>
        <v>#REF!</v>
      </c>
      <c r="Q654" s="150" t="e">
        <f t="shared" si="234"/>
        <v>#REF!</v>
      </c>
    </row>
    <row r="655" spans="1:17" ht="18.75" x14ac:dyDescent="0.3">
      <c r="A655" s="15">
        <v>13140</v>
      </c>
      <c r="B655" s="35" t="s">
        <v>4</v>
      </c>
      <c r="C655" s="204">
        <f>SUMIF(Atashe!$B$615:$B$676,'Spenzimet mujore -Atashe'!A655,Atashe!$D$615:$D$676)</f>
        <v>0</v>
      </c>
      <c r="D655" s="152" t="e">
        <f>VLOOKUP($A655,Atashe!$B$615:$M$676,7,FALSE)</f>
        <v>#REF!</v>
      </c>
      <c r="E655" s="152" t="e">
        <f>VLOOKUP($A655,Atashe!$B$615:$M$676,7,FALSE)-SUM($D655:D655)</f>
        <v>#REF!</v>
      </c>
      <c r="F655" s="152" t="e">
        <f>VLOOKUP($A655,Atashe!$B$615:$M$676,7,FALSE)-SUM($D655:E655)</f>
        <v>#REF!</v>
      </c>
      <c r="G655" s="152" t="e">
        <f>VLOOKUP($A655,Atashe!$B$615:$M$676,7,FALSE)-SUM($D655:F655)</f>
        <v>#REF!</v>
      </c>
      <c r="H655" s="152" t="e">
        <f>VLOOKUP($A655,Atashe!$B$615:$M$676,7,FALSE)-SUM($D655:G655)</f>
        <v>#REF!</v>
      </c>
      <c r="I655" s="152" t="e">
        <f>VLOOKUP($A655,Atashe!$B$615:$M$676,7,FALSE)-SUM($D655:H655)</f>
        <v>#REF!</v>
      </c>
      <c r="J655" s="152" t="e">
        <f>VLOOKUP($A655,Atashe!$B$615:$M$676,7,FALSE)-SUM($D655:I655)</f>
        <v>#REF!</v>
      </c>
      <c r="K655" s="152" t="e">
        <f>VLOOKUP($A655,Atashe!$B$615:$M$676,7,FALSE)-SUM($D655:J655)</f>
        <v>#REF!</v>
      </c>
      <c r="L655" s="152" t="e">
        <f>VLOOKUP($A655,Atashe!$B$615:$M$676,7,FALSE)-SUM($D655:K655)</f>
        <v>#REF!</v>
      </c>
      <c r="M655" s="152" t="e">
        <f>VLOOKUP($A655,Atashe!$B$615:$M$676,7,FALSE)-SUM($D655:L655)</f>
        <v>#REF!</v>
      </c>
      <c r="N655" s="152" t="e">
        <f>VLOOKUP($A655,Atashe!$B$615:$M$676,7,FALSE)-SUM($D655:M655)</f>
        <v>#REF!</v>
      </c>
      <c r="O655" s="152" t="e">
        <f>VLOOKUP($A655,Atashe!$B$615:$M$676,7,FALSE)-SUM($D655:N655)</f>
        <v>#REF!</v>
      </c>
      <c r="P655" s="150" t="e">
        <f>SUM(D655:O655)</f>
        <v>#REF!</v>
      </c>
      <c r="Q655" s="150" t="e">
        <f t="shared" si="234"/>
        <v>#REF!</v>
      </c>
    </row>
    <row r="656" spans="1:17" ht="18.75" x14ac:dyDescent="0.3">
      <c r="A656" s="15">
        <v>13142</v>
      </c>
      <c r="B656" s="35" t="s">
        <v>33</v>
      </c>
      <c r="C656" s="204">
        <f>SUMIF(Atashe!$B$615:$B$676,'Spenzimet mujore -Atashe'!A656,Atashe!$D$615:$D$676)</f>
        <v>0</v>
      </c>
      <c r="D656" s="152" t="e">
        <f>VLOOKUP($A656,Atashe!$B$615:$M$676,7,FALSE)</f>
        <v>#REF!</v>
      </c>
      <c r="E656" s="152" t="e">
        <f>VLOOKUP($A656,Atashe!$B$615:$M$676,7,FALSE)-SUM($D656:D656)</f>
        <v>#REF!</v>
      </c>
      <c r="F656" s="152" t="e">
        <f>VLOOKUP($A656,Atashe!$B$615:$M$676,7,FALSE)-SUM($D656:E656)</f>
        <v>#REF!</v>
      </c>
      <c r="G656" s="152" t="e">
        <f>VLOOKUP($A656,Atashe!$B$615:$M$676,7,FALSE)-SUM($D656:F656)</f>
        <v>#REF!</v>
      </c>
      <c r="H656" s="152" t="e">
        <f>VLOOKUP($A656,Atashe!$B$615:$M$676,7,FALSE)-SUM($D656:G656)</f>
        <v>#REF!</v>
      </c>
      <c r="I656" s="152" t="e">
        <f>VLOOKUP($A656,Atashe!$B$615:$M$676,7,FALSE)-SUM($D656:H656)</f>
        <v>#REF!</v>
      </c>
      <c r="J656" s="152" t="e">
        <f>VLOOKUP($A656,Atashe!$B$615:$M$676,7,FALSE)-SUM($D656:I656)</f>
        <v>#REF!</v>
      </c>
      <c r="K656" s="152" t="e">
        <f>VLOOKUP($A656,Atashe!$B$615:$M$676,7,FALSE)-SUM($D656:J656)</f>
        <v>#REF!</v>
      </c>
      <c r="L656" s="152" t="e">
        <f>VLOOKUP($A656,Atashe!$B$615:$M$676,7,FALSE)-SUM($D656:K656)</f>
        <v>#REF!</v>
      </c>
      <c r="M656" s="152" t="e">
        <f>VLOOKUP($A656,Atashe!$B$615:$M$676,7,FALSE)-SUM($D656:L656)</f>
        <v>#REF!</v>
      </c>
      <c r="N656" s="152" t="e">
        <f>VLOOKUP($A656,Atashe!$B$615:$M$676,7,FALSE)-SUM($D656:M656)</f>
        <v>#REF!</v>
      </c>
      <c r="O656" s="152" t="e">
        <f>VLOOKUP($A656,Atashe!$B$615:$M$676,7,FALSE)-SUM($D656:N656)</f>
        <v>#REF!</v>
      </c>
      <c r="P656" s="150" t="e">
        <f>SUM(D656:O656)</f>
        <v>#REF!</v>
      </c>
      <c r="Q656" s="150" t="e">
        <f t="shared" si="234"/>
        <v>#REF!</v>
      </c>
    </row>
    <row r="657" spans="1:17" ht="18.75" x14ac:dyDescent="0.3">
      <c r="A657" s="15">
        <v>13143</v>
      </c>
      <c r="B657" s="35" t="s">
        <v>176</v>
      </c>
      <c r="C657" s="204">
        <f>SUMIF(Atashe!$B$615:$B$676,'Spenzimet mujore -Atashe'!A657,Atashe!$D$615:$D$676)</f>
        <v>0</v>
      </c>
      <c r="D657" s="152" t="e">
        <f>VLOOKUP($A657,Atashe!$B$615:$M$676,7,FALSE)</f>
        <v>#REF!</v>
      </c>
      <c r="E657" s="152" t="e">
        <f>VLOOKUP($A657,Atashe!$B$615:$M$676,7,FALSE)-SUM($D657:D657)</f>
        <v>#REF!</v>
      </c>
      <c r="F657" s="152" t="e">
        <f>VLOOKUP($A657,Atashe!$B$615:$M$676,7,FALSE)-SUM($D657:E657)</f>
        <v>#REF!</v>
      </c>
      <c r="G657" s="152" t="e">
        <f>VLOOKUP($A657,Atashe!$B$615:$M$676,7,FALSE)-SUM($D657:F657)</f>
        <v>#REF!</v>
      </c>
      <c r="H657" s="152" t="e">
        <f>VLOOKUP($A657,Atashe!$B$615:$M$676,7,FALSE)-SUM($D657:G657)</f>
        <v>#REF!</v>
      </c>
      <c r="I657" s="152" t="e">
        <f>VLOOKUP($A657,Atashe!$B$615:$M$676,7,FALSE)-SUM($D657:H657)</f>
        <v>#REF!</v>
      </c>
      <c r="J657" s="152" t="e">
        <f>VLOOKUP($A657,Atashe!$B$615:$M$676,7,FALSE)-SUM($D657:I657)</f>
        <v>#REF!</v>
      </c>
      <c r="K657" s="152" t="e">
        <f>VLOOKUP($A657,Atashe!$B$615:$M$676,7,FALSE)-SUM($D657:J657)</f>
        <v>#REF!</v>
      </c>
      <c r="L657" s="152" t="e">
        <f>VLOOKUP($A657,Atashe!$B$615:$M$676,7,FALSE)-SUM($D657:K657)</f>
        <v>#REF!</v>
      </c>
      <c r="M657" s="152" t="e">
        <f>VLOOKUP($A657,Atashe!$B$615:$M$676,7,FALSE)-SUM($D657:L657)</f>
        <v>#REF!</v>
      </c>
      <c r="N657" s="152" t="e">
        <f>VLOOKUP($A657,Atashe!$B$615:$M$676,7,FALSE)-SUM($D657:M657)</f>
        <v>#REF!</v>
      </c>
      <c r="O657" s="152" t="e">
        <f>VLOOKUP($A657,Atashe!$B$615:$M$676,7,FALSE)-SUM($D657:N657)</f>
        <v>#REF!</v>
      </c>
      <c r="P657" s="150" t="e">
        <f>SUM(D657:O657)</f>
        <v>#REF!</v>
      </c>
      <c r="Q657" s="150" t="e">
        <f t="shared" si="234"/>
        <v>#REF!</v>
      </c>
    </row>
    <row r="658" spans="1:17" ht="18.75" x14ac:dyDescent="0.3">
      <c r="A658" s="189">
        <v>1330</v>
      </c>
      <c r="B658" s="190" t="s">
        <v>118</v>
      </c>
      <c r="C658" s="191">
        <f t="shared" ref="C658:N658" si="237">SUM(C659:C661)</f>
        <v>0</v>
      </c>
      <c r="D658" s="191" t="e">
        <f t="shared" si="237"/>
        <v>#REF!</v>
      </c>
      <c r="E658" s="191" t="e">
        <f t="shared" si="237"/>
        <v>#REF!</v>
      </c>
      <c r="F658" s="191" t="e">
        <f t="shared" si="237"/>
        <v>#REF!</v>
      </c>
      <c r="G658" s="191" t="e">
        <f t="shared" si="237"/>
        <v>#REF!</v>
      </c>
      <c r="H658" s="191" t="e">
        <f t="shared" si="237"/>
        <v>#REF!</v>
      </c>
      <c r="I658" s="191" t="e">
        <f t="shared" si="237"/>
        <v>#REF!</v>
      </c>
      <c r="J658" s="191" t="e">
        <f t="shared" si="237"/>
        <v>#REF!</v>
      </c>
      <c r="K658" s="191" t="e">
        <f t="shared" si="237"/>
        <v>#REF!</v>
      </c>
      <c r="L658" s="191" t="e">
        <f t="shared" si="237"/>
        <v>#REF!</v>
      </c>
      <c r="M658" s="191" t="e">
        <f t="shared" si="237"/>
        <v>#REF!</v>
      </c>
      <c r="N658" s="191" t="e">
        <f t="shared" si="237"/>
        <v>#REF!</v>
      </c>
      <c r="O658" s="191" t="e">
        <f>SUM(O659:O661)</f>
        <v>#REF!</v>
      </c>
      <c r="P658" s="191" t="e">
        <f>SUM(P659:P661)</f>
        <v>#REF!</v>
      </c>
      <c r="Q658" s="191" t="e">
        <f t="shared" si="234"/>
        <v>#REF!</v>
      </c>
    </row>
    <row r="659" spans="1:17" ht="18.75" x14ac:dyDescent="0.3">
      <c r="A659" s="138">
        <v>13310</v>
      </c>
      <c r="B659" s="23" t="s">
        <v>181</v>
      </c>
      <c r="C659" s="204">
        <f>SUMIF(Atashe!$B$615:$B$676,'Spenzimet mujore -Atashe'!A659,Atashe!$D$615:$D$676)</f>
        <v>0</v>
      </c>
      <c r="D659" s="152" t="e">
        <f>VLOOKUP($A659,Atashe!$B$615:$M$676,7,FALSE)</f>
        <v>#REF!</v>
      </c>
      <c r="E659" s="152" t="e">
        <f>VLOOKUP($A659,Atashe!$B$615:$M$676,7,FALSE)-SUM($D659:D659)</f>
        <v>#REF!</v>
      </c>
      <c r="F659" s="152" t="e">
        <f>VLOOKUP($A659,Atashe!$B$615:$M$676,7,FALSE)-SUM($D659:E659)</f>
        <v>#REF!</v>
      </c>
      <c r="G659" s="152" t="e">
        <f>VLOOKUP($A659,Atashe!$B$615:$M$676,7,FALSE)-SUM($D659:F659)</f>
        <v>#REF!</v>
      </c>
      <c r="H659" s="152" t="e">
        <f>VLOOKUP($A659,Atashe!$B$615:$M$676,7,FALSE)-SUM($D659:G659)</f>
        <v>#REF!</v>
      </c>
      <c r="I659" s="152" t="e">
        <f>VLOOKUP($A659,Atashe!$B$615:$M$676,7,FALSE)-SUM($D659:H659)</f>
        <v>#REF!</v>
      </c>
      <c r="J659" s="152" t="e">
        <f>VLOOKUP($A659,Atashe!$B$615:$M$676,7,FALSE)-SUM($D659:I659)</f>
        <v>#REF!</v>
      </c>
      <c r="K659" s="152" t="e">
        <f>VLOOKUP($A659,Atashe!$B$615:$M$676,7,FALSE)-SUM($D659:J659)</f>
        <v>#REF!</v>
      </c>
      <c r="L659" s="152" t="e">
        <f>VLOOKUP($A659,Atashe!$B$615:$M$676,7,FALSE)-SUM($D659:K659)</f>
        <v>#REF!</v>
      </c>
      <c r="M659" s="152" t="e">
        <f>VLOOKUP($A659,Atashe!$B$615:$M$676,7,FALSE)-SUM($D659:L659)</f>
        <v>#REF!</v>
      </c>
      <c r="N659" s="152" t="e">
        <f>VLOOKUP($A659,Atashe!$B$615:$M$676,7,FALSE)-SUM($D659:M659)</f>
        <v>#REF!</v>
      </c>
      <c r="O659" s="152" t="e">
        <f>VLOOKUP($A659,Atashe!$B$615:$M$676,7,FALSE)-SUM($D659:N659)</f>
        <v>#REF!</v>
      </c>
      <c r="P659" s="150" t="e">
        <f>SUM(D659:O659)</f>
        <v>#REF!</v>
      </c>
      <c r="Q659" s="150" t="e">
        <f t="shared" si="234"/>
        <v>#REF!</v>
      </c>
    </row>
    <row r="660" spans="1:17" ht="18.75" x14ac:dyDescent="0.3">
      <c r="A660" s="138">
        <v>13320</v>
      </c>
      <c r="B660" s="23" t="s">
        <v>6</v>
      </c>
      <c r="C660" s="204">
        <f>SUMIF(Atashe!$B$615:$B$676,'Spenzimet mujore -Atashe'!A660,Atashe!$D$615:$D$676)</f>
        <v>0</v>
      </c>
      <c r="D660" s="152" t="e">
        <f>VLOOKUP($A660,Atashe!$B$615:$M$676,7,FALSE)</f>
        <v>#REF!</v>
      </c>
      <c r="E660" s="152" t="e">
        <f>VLOOKUP($A660,Atashe!$B$615:$M$676,7,FALSE)-SUM($D660:D660)</f>
        <v>#REF!</v>
      </c>
      <c r="F660" s="152" t="e">
        <f>VLOOKUP($A660,Atashe!$B$615:$M$676,7,FALSE)-SUM($D660:E660)</f>
        <v>#REF!</v>
      </c>
      <c r="G660" s="152" t="e">
        <f>VLOOKUP($A660,Atashe!$B$615:$M$676,7,FALSE)-SUM($D660:F660)</f>
        <v>#REF!</v>
      </c>
      <c r="H660" s="152" t="e">
        <f>VLOOKUP($A660,Atashe!$B$615:$M$676,7,FALSE)-SUM($D660:G660)</f>
        <v>#REF!</v>
      </c>
      <c r="I660" s="152" t="e">
        <f>VLOOKUP($A660,Atashe!$B$615:$M$676,7,FALSE)-SUM($D660:H660)</f>
        <v>#REF!</v>
      </c>
      <c r="J660" s="152" t="e">
        <f>VLOOKUP($A660,Atashe!$B$615:$M$676,7,FALSE)-SUM($D660:I660)</f>
        <v>#REF!</v>
      </c>
      <c r="K660" s="152" t="e">
        <f>VLOOKUP($A660,Atashe!$B$615:$M$676,7,FALSE)-SUM($D660:J660)</f>
        <v>#REF!</v>
      </c>
      <c r="L660" s="152" t="e">
        <f>VLOOKUP($A660,Atashe!$B$615:$M$676,7,FALSE)-SUM($D660:K660)</f>
        <v>#REF!</v>
      </c>
      <c r="M660" s="152" t="e">
        <f>VLOOKUP($A660,Atashe!$B$615:$M$676,7,FALSE)-SUM($D660:L660)</f>
        <v>#REF!</v>
      </c>
      <c r="N660" s="152" t="e">
        <f>VLOOKUP($A660,Atashe!$B$615:$M$676,7,FALSE)-SUM($D660:M660)</f>
        <v>#REF!</v>
      </c>
      <c r="O660" s="152" t="e">
        <f>VLOOKUP($A660,Atashe!$B$615:$M$676,7,FALSE)-SUM($D660:N660)</f>
        <v>#REF!</v>
      </c>
      <c r="P660" s="150" t="e">
        <f>SUM(D660:O660)</f>
        <v>#REF!</v>
      </c>
      <c r="Q660" s="150" t="e">
        <f t="shared" si="234"/>
        <v>#REF!</v>
      </c>
    </row>
    <row r="661" spans="1:17" ht="18.75" x14ac:dyDescent="0.3">
      <c r="A661" s="138">
        <v>13330</v>
      </c>
      <c r="B661" s="23" t="s">
        <v>179</v>
      </c>
      <c r="C661" s="204">
        <f>SUMIF(Atashe!$B$615:$B$676,'Spenzimet mujore -Atashe'!A661,Atashe!$D$615:$D$676)</f>
        <v>0</v>
      </c>
      <c r="D661" s="152" t="e">
        <f>VLOOKUP($A661,Atashe!$B$615:$M$676,7,FALSE)</f>
        <v>#REF!</v>
      </c>
      <c r="E661" s="152" t="e">
        <f>VLOOKUP($A661,Atashe!$B$615:$M$676,7,FALSE)-SUM($D661:D661)</f>
        <v>#REF!</v>
      </c>
      <c r="F661" s="152" t="e">
        <f>VLOOKUP($A661,Atashe!$B$615:$M$676,7,FALSE)-SUM($D661:E661)</f>
        <v>#REF!</v>
      </c>
      <c r="G661" s="152" t="e">
        <f>VLOOKUP($A661,Atashe!$B$615:$M$676,7,FALSE)-SUM($D661:F661)</f>
        <v>#REF!</v>
      </c>
      <c r="H661" s="152" t="e">
        <f>VLOOKUP($A661,Atashe!$B$615:$M$676,7,FALSE)-SUM($D661:G661)</f>
        <v>#REF!</v>
      </c>
      <c r="I661" s="152" t="e">
        <f>VLOOKUP($A661,Atashe!$B$615:$M$676,7,FALSE)-SUM($D661:H661)</f>
        <v>#REF!</v>
      </c>
      <c r="J661" s="152" t="e">
        <f>VLOOKUP($A661,Atashe!$B$615:$M$676,7,FALSE)-SUM($D661:I661)</f>
        <v>#REF!</v>
      </c>
      <c r="K661" s="152" t="e">
        <f>VLOOKUP($A661,Atashe!$B$615:$M$676,7,FALSE)-SUM($D661:J661)</f>
        <v>#REF!</v>
      </c>
      <c r="L661" s="152" t="e">
        <f>VLOOKUP($A661,Atashe!$B$615:$M$676,7,FALSE)-SUM($D661:K661)</f>
        <v>#REF!</v>
      </c>
      <c r="M661" s="152" t="e">
        <f>VLOOKUP($A661,Atashe!$B$615:$M$676,7,FALSE)-SUM($D661:L661)</f>
        <v>#REF!</v>
      </c>
      <c r="N661" s="152" t="e">
        <f>VLOOKUP($A661,Atashe!$B$615:$M$676,7,FALSE)-SUM($D661:M661)</f>
        <v>#REF!</v>
      </c>
      <c r="O661" s="152" t="e">
        <f>VLOOKUP($A661,Atashe!$B$615:$M$676,7,FALSE)-SUM($D661:N661)</f>
        <v>#REF!</v>
      </c>
      <c r="P661" s="150" t="e">
        <f>SUM(D661:O661)</f>
        <v>#REF!</v>
      </c>
      <c r="Q661" s="150" t="e">
        <f t="shared" si="234"/>
        <v>#REF!</v>
      </c>
    </row>
    <row r="662" spans="1:17" ht="18.75" x14ac:dyDescent="0.3">
      <c r="A662" s="189">
        <v>1340</v>
      </c>
      <c r="B662" s="190" t="s">
        <v>119</v>
      </c>
      <c r="C662" s="191">
        <f t="shared" ref="C662:N662" si="238">SUM(C663:C668)</f>
        <v>0</v>
      </c>
      <c r="D662" s="191" t="e">
        <f t="shared" si="238"/>
        <v>#REF!</v>
      </c>
      <c r="E662" s="191" t="e">
        <f t="shared" si="238"/>
        <v>#REF!</v>
      </c>
      <c r="F662" s="191" t="e">
        <f t="shared" si="238"/>
        <v>#REF!</v>
      </c>
      <c r="G662" s="191" t="e">
        <f t="shared" si="238"/>
        <v>#REF!</v>
      </c>
      <c r="H662" s="191" t="e">
        <f t="shared" si="238"/>
        <v>#REF!</v>
      </c>
      <c r="I662" s="191" t="e">
        <f t="shared" si="238"/>
        <v>#REF!</v>
      </c>
      <c r="J662" s="191" t="e">
        <f t="shared" si="238"/>
        <v>#REF!</v>
      </c>
      <c r="K662" s="191" t="e">
        <f t="shared" si="238"/>
        <v>#REF!</v>
      </c>
      <c r="L662" s="191" t="e">
        <f t="shared" si="238"/>
        <v>#REF!</v>
      </c>
      <c r="M662" s="191" t="e">
        <f t="shared" si="238"/>
        <v>#REF!</v>
      </c>
      <c r="N662" s="191" t="e">
        <f t="shared" si="238"/>
        <v>#REF!</v>
      </c>
      <c r="O662" s="191" t="e">
        <f>SUM(O663:O668)</f>
        <v>#REF!</v>
      </c>
      <c r="P662" s="191" t="e">
        <f>SUM(P663:P668)</f>
        <v>#REF!</v>
      </c>
      <c r="Q662" s="191" t="e">
        <f t="shared" si="234"/>
        <v>#REF!</v>
      </c>
    </row>
    <row r="663" spans="1:17" ht="18.75" x14ac:dyDescent="0.3">
      <c r="A663" s="15">
        <v>13410</v>
      </c>
      <c r="B663" s="23" t="s">
        <v>37</v>
      </c>
      <c r="C663" s="204">
        <f>SUMIF(Atashe!$B$615:$B$676,'Spenzimet mujore -Atashe'!A663,Atashe!$D$615:$D$676)</f>
        <v>0</v>
      </c>
      <c r="D663" s="152" t="e">
        <f>VLOOKUP($A663,Atashe!$B$615:$M$676,7,FALSE)</f>
        <v>#REF!</v>
      </c>
      <c r="E663" s="152" t="e">
        <f>VLOOKUP($A663,Atashe!$B$615:$M$676,7,FALSE)-SUM($D663:D663)</f>
        <v>#REF!</v>
      </c>
      <c r="F663" s="152" t="e">
        <f>VLOOKUP($A663,Atashe!$B$615:$M$676,7,FALSE)-SUM($D663:E663)</f>
        <v>#REF!</v>
      </c>
      <c r="G663" s="152" t="e">
        <f>VLOOKUP($A663,Atashe!$B$615:$M$676,7,FALSE)-SUM($D663:F663)</f>
        <v>#REF!</v>
      </c>
      <c r="H663" s="152" t="e">
        <f>VLOOKUP($A663,Atashe!$B$615:$M$676,7,FALSE)-SUM($D663:G663)</f>
        <v>#REF!</v>
      </c>
      <c r="I663" s="152" t="e">
        <f>VLOOKUP($A663,Atashe!$B$615:$M$676,7,FALSE)-SUM($D663:H663)</f>
        <v>#REF!</v>
      </c>
      <c r="J663" s="152" t="e">
        <f>VLOOKUP($A663,Atashe!$B$615:$M$676,7,FALSE)-SUM($D663:I663)</f>
        <v>#REF!</v>
      </c>
      <c r="K663" s="152" t="e">
        <f>VLOOKUP($A663,Atashe!$B$615:$M$676,7,FALSE)-SUM($D663:J663)</f>
        <v>#REF!</v>
      </c>
      <c r="L663" s="152" t="e">
        <f>VLOOKUP($A663,Atashe!$B$615:$M$676,7,FALSE)-SUM($D663:K663)</f>
        <v>#REF!</v>
      </c>
      <c r="M663" s="152" t="e">
        <f>VLOOKUP($A663,Atashe!$B$615:$M$676,7,FALSE)-SUM($D663:L663)</f>
        <v>#REF!</v>
      </c>
      <c r="N663" s="152" t="e">
        <f>VLOOKUP($A663,Atashe!$B$615:$M$676,7,FALSE)-SUM($D663:M663)</f>
        <v>#REF!</v>
      </c>
      <c r="O663" s="152" t="e">
        <f>VLOOKUP($A663,Atashe!$B$615:$M$676,7,FALSE)-SUM($D663:N663)</f>
        <v>#REF!</v>
      </c>
      <c r="P663" s="150" t="e">
        <f t="shared" ref="P663:P668" si="239">SUM(D663:O663)</f>
        <v>#REF!</v>
      </c>
      <c r="Q663" s="150" t="e">
        <f t="shared" si="234"/>
        <v>#REF!</v>
      </c>
    </row>
    <row r="664" spans="1:17" ht="18.75" x14ac:dyDescent="0.3">
      <c r="A664" s="15">
        <v>13430</v>
      </c>
      <c r="B664" s="23" t="s">
        <v>38</v>
      </c>
      <c r="C664" s="204">
        <f>SUMIF(Atashe!$B$615:$B$676,'Spenzimet mujore -Atashe'!A664,Atashe!$D$615:$D$676)</f>
        <v>0</v>
      </c>
      <c r="D664" s="152" t="e">
        <f>VLOOKUP($A664,Atashe!$B$615:$M$676,7,FALSE)</f>
        <v>#REF!</v>
      </c>
      <c r="E664" s="152" t="e">
        <f>VLOOKUP($A664,Atashe!$B$615:$M$676,7,FALSE)-SUM($D664:D664)</f>
        <v>#REF!</v>
      </c>
      <c r="F664" s="152" t="e">
        <f>VLOOKUP($A664,Atashe!$B$615:$M$676,7,FALSE)-SUM($D664:E664)</f>
        <v>#REF!</v>
      </c>
      <c r="G664" s="152" t="e">
        <f>VLOOKUP($A664,Atashe!$B$615:$M$676,7,FALSE)-SUM($D664:F664)</f>
        <v>#REF!</v>
      </c>
      <c r="H664" s="152" t="e">
        <f>VLOOKUP($A664,Atashe!$B$615:$M$676,7,FALSE)-SUM($D664:G664)</f>
        <v>#REF!</v>
      </c>
      <c r="I664" s="152" t="e">
        <f>VLOOKUP($A664,Atashe!$B$615:$M$676,7,FALSE)-SUM($D664:H664)</f>
        <v>#REF!</v>
      </c>
      <c r="J664" s="152" t="e">
        <f>VLOOKUP($A664,Atashe!$B$615:$M$676,7,FALSE)-SUM($D664:I664)</f>
        <v>#REF!</v>
      </c>
      <c r="K664" s="152" t="e">
        <f>VLOOKUP($A664,Atashe!$B$615:$M$676,7,FALSE)-SUM($D664:J664)</f>
        <v>#REF!</v>
      </c>
      <c r="L664" s="152" t="e">
        <f>VLOOKUP($A664,Atashe!$B$615:$M$676,7,FALSE)-SUM($D664:K664)</f>
        <v>#REF!</v>
      </c>
      <c r="M664" s="152" t="e">
        <f>VLOOKUP($A664,Atashe!$B$615:$M$676,7,FALSE)-SUM($D664:L664)</f>
        <v>#REF!</v>
      </c>
      <c r="N664" s="152" t="e">
        <f>VLOOKUP($A664,Atashe!$B$615:$M$676,7,FALSE)-SUM($D664:M664)</f>
        <v>#REF!</v>
      </c>
      <c r="O664" s="152" t="e">
        <f>VLOOKUP($A664,Atashe!$B$615:$M$676,7,FALSE)-SUM($D664:N664)</f>
        <v>#REF!</v>
      </c>
      <c r="P664" s="150" t="e">
        <f t="shared" si="239"/>
        <v>#REF!</v>
      </c>
      <c r="Q664" s="150" t="e">
        <f t="shared" si="234"/>
        <v>#REF!</v>
      </c>
    </row>
    <row r="665" spans="1:17" ht="18.75" x14ac:dyDescent="0.3">
      <c r="A665" s="15">
        <v>13450</v>
      </c>
      <c r="B665" s="23" t="s">
        <v>183</v>
      </c>
      <c r="C665" s="204">
        <f>SUMIF(Atashe!$B$615:$B$676,'Spenzimet mujore -Atashe'!A665,Atashe!$D$615:$D$676)</f>
        <v>0</v>
      </c>
      <c r="D665" s="152" t="e">
        <f>VLOOKUP($A665,Atashe!$B$615:$M$676,7,FALSE)</f>
        <v>#REF!</v>
      </c>
      <c r="E665" s="152" t="e">
        <f>VLOOKUP($A665,Atashe!$B$615:$M$676,7,FALSE)-SUM($D665:D665)</f>
        <v>#REF!</v>
      </c>
      <c r="F665" s="152" t="e">
        <f>VLOOKUP($A665,Atashe!$B$615:$M$676,7,FALSE)-SUM($D665:E665)</f>
        <v>#REF!</v>
      </c>
      <c r="G665" s="152" t="e">
        <f>VLOOKUP($A665,Atashe!$B$615:$M$676,7,FALSE)-SUM($D665:F665)</f>
        <v>#REF!</v>
      </c>
      <c r="H665" s="152" t="e">
        <f>VLOOKUP($A665,Atashe!$B$615:$M$676,7,FALSE)-SUM($D665:G665)</f>
        <v>#REF!</v>
      </c>
      <c r="I665" s="152" t="e">
        <f>VLOOKUP($A665,Atashe!$B$615:$M$676,7,FALSE)-SUM($D665:H665)</f>
        <v>#REF!</v>
      </c>
      <c r="J665" s="152" t="e">
        <f>VLOOKUP($A665,Atashe!$B$615:$M$676,7,FALSE)-SUM($D665:I665)</f>
        <v>#REF!</v>
      </c>
      <c r="K665" s="152" t="e">
        <f>VLOOKUP($A665,Atashe!$B$615:$M$676,7,FALSE)-SUM($D665:J665)</f>
        <v>#REF!</v>
      </c>
      <c r="L665" s="152" t="e">
        <f>VLOOKUP($A665,Atashe!$B$615:$M$676,7,FALSE)-SUM($D665:K665)</f>
        <v>#REF!</v>
      </c>
      <c r="M665" s="152" t="e">
        <f>VLOOKUP($A665,Atashe!$B$615:$M$676,7,FALSE)-SUM($D665:L665)</f>
        <v>#REF!</v>
      </c>
      <c r="N665" s="152" t="e">
        <f>VLOOKUP($A665,Atashe!$B$615:$M$676,7,FALSE)-SUM($D665:M665)</f>
        <v>#REF!</v>
      </c>
      <c r="O665" s="152" t="e">
        <f>VLOOKUP($A665,Atashe!$B$615:$M$676,7,FALSE)-SUM($D665:N665)</f>
        <v>#REF!</v>
      </c>
      <c r="P665" s="150" t="e">
        <f t="shared" si="239"/>
        <v>#REF!</v>
      </c>
      <c r="Q665" s="150" t="e">
        <f t="shared" si="234"/>
        <v>#REF!</v>
      </c>
    </row>
    <row r="666" spans="1:17" ht="18.75" x14ac:dyDescent="0.3">
      <c r="A666" s="15">
        <v>13460</v>
      </c>
      <c r="B666" s="23" t="s">
        <v>178</v>
      </c>
      <c r="C666" s="204">
        <f>SUMIF(Atashe!$B$615:$B$676,'Spenzimet mujore -Atashe'!A666,Atashe!$D$615:$D$676)</f>
        <v>0</v>
      </c>
      <c r="D666" s="152" t="e">
        <f>VLOOKUP($A666,Atashe!$B$615:$M$676,7,FALSE)</f>
        <v>#REF!</v>
      </c>
      <c r="E666" s="152" t="e">
        <f>VLOOKUP($A666,Atashe!$B$615:$M$676,7,FALSE)-SUM($D666:D666)</f>
        <v>#REF!</v>
      </c>
      <c r="F666" s="152" t="e">
        <f>VLOOKUP($A666,Atashe!$B$615:$M$676,7,FALSE)-SUM($D666:E666)</f>
        <v>#REF!</v>
      </c>
      <c r="G666" s="152" t="e">
        <f>VLOOKUP($A666,Atashe!$B$615:$M$676,7,FALSE)-SUM($D666:F666)</f>
        <v>#REF!</v>
      </c>
      <c r="H666" s="152" t="e">
        <f>VLOOKUP($A666,Atashe!$B$615:$M$676,7,FALSE)-SUM($D666:G666)</f>
        <v>#REF!</v>
      </c>
      <c r="I666" s="152" t="e">
        <f>VLOOKUP($A666,Atashe!$B$615:$M$676,7,FALSE)-SUM($D666:H666)</f>
        <v>#REF!</v>
      </c>
      <c r="J666" s="152" t="e">
        <f>VLOOKUP($A666,Atashe!$B$615:$M$676,7,FALSE)-SUM($D666:I666)</f>
        <v>#REF!</v>
      </c>
      <c r="K666" s="152" t="e">
        <f>VLOOKUP($A666,Atashe!$B$615:$M$676,7,FALSE)-SUM($D666:J666)</f>
        <v>#REF!</v>
      </c>
      <c r="L666" s="152" t="e">
        <f>VLOOKUP($A666,Atashe!$B$615:$M$676,7,FALSE)-SUM($D666:K666)</f>
        <v>#REF!</v>
      </c>
      <c r="M666" s="152" t="e">
        <f>VLOOKUP($A666,Atashe!$B$615:$M$676,7,FALSE)-SUM($D666:L666)</f>
        <v>#REF!</v>
      </c>
      <c r="N666" s="152" t="e">
        <f>VLOOKUP($A666,Atashe!$B$615:$M$676,7,FALSE)-SUM($D666:M666)</f>
        <v>#REF!</v>
      </c>
      <c r="O666" s="152" t="e">
        <f>VLOOKUP($A666,Atashe!$B$615:$M$676,7,FALSE)-SUM($D666:N666)</f>
        <v>#REF!</v>
      </c>
      <c r="P666" s="150" t="e">
        <f t="shared" si="239"/>
        <v>#REF!</v>
      </c>
      <c r="Q666" s="150" t="e">
        <f t="shared" si="234"/>
        <v>#REF!</v>
      </c>
    </row>
    <row r="667" spans="1:17" ht="18.75" x14ac:dyDescent="0.3">
      <c r="A667" s="15">
        <v>13470</v>
      </c>
      <c r="B667" s="23" t="s">
        <v>137</v>
      </c>
      <c r="C667" s="204">
        <f>SUMIF(Atashe!$B$615:$B$676,'Spenzimet mujore -Atashe'!A667,Atashe!$D$615:$D$676)</f>
        <v>0</v>
      </c>
      <c r="D667" s="152" t="e">
        <f>VLOOKUP($A667,Atashe!$B$615:$M$676,7,FALSE)</f>
        <v>#REF!</v>
      </c>
      <c r="E667" s="152" t="e">
        <f>VLOOKUP($A667,Atashe!$B$615:$M$676,7,FALSE)-SUM($D667:D667)</f>
        <v>#REF!</v>
      </c>
      <c r="F667" s="152" t="e">
        <f>VLOOKUP($A667,Atashe!$B$615:$M$676,7,FALSE)-SUM($D667:E667)</f>
        <v>#REF!</v>
      </c>
      <c r="G667" s="152" t="e">
        <f>VLOOKUP($A667,Atashe!$B$615:$M$676,7,FALSE)-SUM($D667:F667)</f>
        <v>#REF!</v>
      </c>
      <c r="H667" s="152" t="e">
        <f>VLOOKUP($A667,Atashe!$B$615:$M$676,7,FALSE)-SUM($D667:G667)</f>
        <v>#REF!</v>
      </c>
      <c r="I667" s="152" t="e">
        <f>VLOOKUP($A667,Atashe!$B$615:$M$676,7,FALSE)-SUM($D667:H667)</f>
        <v>#REF!</v>
      </c>
      <c r="J667" s="152" t="e">
        <f>VLOOKUP($A667,Atashe!$B$615:$M$676,7,FALSE)-SUM($D667:I667)</f>
        <v>#REF!</v>
      </c>
      <c r="K667" s="152" t="e">
        <f>VLOOKUP($A667,Atashe!$B$615:$M$676,7,FALSE)-SUM($D667:J667)</f>
        <v>#REF!</v>
      </c>
      <c r="L667" s="152" t="e">
        <f>VLOOKUP($A667,Atashe!$B$615:$M$676,7,FALSE)-SUM($D667:K667)</f>
        <v>#REF!</v>
      </c>
      <c r="M667" s="152" t="e">
        <f>VLOOKUP($A667,Atashe!$B$615:$M$676,7,FALSE)-SUM($D667:L667)</f>
        <v>#REF!</v>
      </c>
      <c r="N667" s="152" t="e">
        <f>VLOOKUP($A667,Atashe!$B$615:$M$676,7,FALSE)-SUM($D667:M667)</f>
        <v>#REF!</v>
      </c>
      <c r="O667" s="152" t="e">
        <f>VLOOKUP($A667,Atashe!$B$615:$M$676,7,FALSE)-SUM($D667:N667)</f>
        <v>#REF!</v>
      </c>
      <c r="P667" s="150" t="e">
        <f t="shared" si="239"/>
        <v>#REF!</v>
      </c>
      <c r="Q667" s="150" t="e">
        <f t="shared" si="234"/>
        <v>#REF!</v>
      </c>
    </row>
    <row r="668" spans="1:17" ht="18.75" x14ac:dyDescent="0.3">
      <c r="A668" s="15">
        <v>13480</v>
      </c>
      <c r="B668" s="23" t="s">
        <v>39</v>
      </c>
      <c r="C668" s="204">
        <f>SUMIF(Atashe!$B$615:$B$676,'Spenzimet mujore -Atashe'!A668,Atashe!$D$615:$D$676)</f>
        <v>0</v>
      </c>
      <c r="D668" s="152" t="e">
        <f>VLOOKUP($A668,Atashe!$B$615:$M$676,7,FALSE)</f>
        <v>#REF!</v>
      </c>
      <c r="E668" s="152" t="e">
        <f>VLOOKUP($A668,Atashe!$B$615:$M$676,7,FALSE)-SUM($D668:D668)</f>
        <v>#REF!</v>
      </c>
      <c r="F668" s="152" t="e">
        <f>VLOOKUP($A668,Atashe!$B$615:$M$676,7,FALSE)-SUM($D668:E668)</f>
        <v>#REF!</v>
      </c>
      <c r="G668" s="152" t="e">
        <f>VLOOKUP($A668,Atashe!$B$615:$M$676,7,FALSE)-SUM($D668:F668)</f>
        <v>#REF!</v>
      </c>
      <c r="H668" s="152" t="e">
        <f>VLOOKUP($A668,Atashe!$B$615:$M$676,7,FALSE)-SUM($D668:G668)</f>
        <v>#REF!</v>
      </c>
      <c r="I668" s="152" t="e">
        <f>VLOOKUP($A668,Atashe!$B$615:$M$676,7,FALSE)-SUM($D668:H668)</f>
        <v>#REF!</v>
      </c>
      <c r="J668" s="152" t="e">
        <f>VLOOKUP($A668,Atashe!$B$615:$M$676,7,FALSE)-SUM($D668:I668)</f>
        <v>#REF!</v>
      </c>
      <c r="K668" s="152" t="e">
        <f>VLOOKUP($A668,Atashe!$B$615:$M$676,7,FALSE)-SUM($D668:J668)</f>
        <v>#REF!</v>
      </c>
      <c r="L668" s="152" t="e">
        <f>VLOOKUP($A668,Atashe!$B$615:$M$676,7,FALSE)-SUM($D668:K668)</f>
        <v>#REF!</v>
      </c>
      <c r="M668" s="152" t="e">
        <f>VLOOKUP($A668,Atashe!$B$615:$M$676,7,FALSE)-SUM($D668:L668)</f>
        <v>#REF!</v>
      </c>
      <c r="N668" s="152" t="e">
        <f>VLOOKUP($A668,Atashe!$B$615:$M$676,7,FALSE)-SUM($D668:M668)</f>
        <v>#REF!</v>
      </c>
      <c r="O668" s="152" t="e">
        <f>VLOOKUP($A668,Atashe!$B$615:$M$676,7,FALSE)-SUM($D668:N668)</f>
        <v>#REF!</v>
      </c>
      <c r="P668" s="150" t="e">
        <f t="shared" si="239"/>
        <v>#REF!</v>
      </c>
      <c r="Q668" s="150" t="e">
        <f t="shared" si="234"/>
        <v>#REF!</v>
      </c>
    </row>
    <row r="669" spans="1:17" ht="18.75" x14ac:dyDescent="0.3">
      <c r="A669" s="189">
        <v>1350</v>
      </c>
      <c r="B669" s="190" t="s">
        <v>120</v>
      </c>
      <c r="C669" s="191">
        <f t="shared" ref="C669:N669" si="240">SUM(C670:C674)</f>
        <v>0</v>
      </c>
      <c r="D669" s="191" t="e">
        <f t="shared" si="240"/>
        <v>#REF!</v>
      </c>
      <c r="E669" s="191" t="e">
        <f t="shared" si="240"/>
        <v>#REF!</v>
      </c>
      <c r="F669" s="191" t="e">
        <f t="shared" si="240"/>
        <v>#REF!</v>
      </c>
      <c r="G669" s="191" t="e">
        <f t="shared" si="240"/>
        <v>#REF!</v>
      </c>
      <c r="H669" s="191" t="e">
        <f t="shared" si="240"/>
        <v>#REF!</v>
      </c>
      <c r="I669" s="191" t="e">
        <f t="shared" si="240"/>
        <v>#REF!</v>
      </c>
      <c r="J669" s="191" t="e">
        <f t="shared" si="240"/>
        <v>#REF!</v>
      </c>
      <c r="K669" s="191" t="e">
        <f t="shared" si="240"/>
        <v>#REF!</v>
      </c>
      <c r="L669" s="191" t="e">
        <f t="shared" si="240"/>
        <v>#REF!</v>
      </c>
      <c r="M669" s="191" t="e">
        <f t="shared" si="240"/>
        <v>#REF!</v>
      </c>
      <c r="N669" s="191" t="e">
        <f t="shared" si="240"/>
        <v>#REF!</v>
      </c>
      <c r="O669" s="191" t="e">
        <f>SUM(O670:O674)</f>
        <v>#REF!</v>
      </c>
      <c r="P669" s="191" t="e">
        <f>SUM(P670:P674)</f>
        <v>#REF!</v>
      </c>
      <c r="Q669" s="191" t="e">
        <f t="shared" si="234"/>
        <v>#REF!</v>
      </c>
    </row>
    <row r="670" spans="1:17" ht="18.75" x14ac:dyDescent="0.3">
      <c r="A670" s="15">
        <v>13501</v>
      </c>
      <c r="B670" s="24" t="s">
        <v>180</v>
      </c>
      <c r="C670" s="204">
        <f>SUMIF(Atashe!$B$615:$B$676,'Spenzimet mujore -Atashe'!A670,Atashe!$D$615:$D$676)</f>
        <v>0</v>
      </c>
      <c r="D670" s="152" t="e">
        <f>VLOOKUP($A670,Atashe!$B$615:$M$676,7,FALSE)</f>
        <v>#REF!</v>
      </c>
      <c r="E670" s="152" t="e">
        <f>VLOOKUP($A670,Atashe!$B$615:$M$676,7,FALSE)-SUM($D670:D670)</f>
        <v>#REF!</v>
      </c>
      <c r="F670" s="152" t="e">
        <f>VLOOKUP($A670,Atashe!$B$615:$M$676,7,FALSE)-SUM($D670:E670)</f>
        <v>#REF!</v>
      </c>
      <c r="G670" s="152" t="e">
        <f>VLOOKUP($A670,Atashe!$B$615:$M$676,7,FALSE)-SUM($D670:F670)</f>
        <v>#REF!</v>
      </c>
      <c r="H670" s="152" t="e">
        <f>VLOOKUP($A670,Atashe!$B$615:$M$676,7,FALSE)-SUM($D670:G670)</f>
        <v>#REF!</v>
      </c>
      <c r="I670" s="152" t="e">
        <f>VLOOKUP($A670,Atashe!$B$615:$M$676,7,FALSE)-SUM($D670:H670)</f>
        <v>#REF!</v>
      </c>
      <c r="J670" s="152" t="e">
        <f>VLOOKUP($A670,Atashe!$B$615:$M$676,7,FALSE)-SUM($D670:I670)</f>
        <v>#REF!</v>
      </c>
      <c r="K670" s="152" t="e">
        <f>VLOOKUP($A670,Atashe!$B$615:$M$676,7,FALSE)-SUM($D670:J670)</f>
        <v>#REF!</v>
      </c>
      <c r="L670" s="152" t="e">
        <f>VLOOKUP($A670,Atashe!$B$615:$M$676,7,FALSE)-SUM($D670:K670)</f>
        <v>#REF!</v>
      </c>
      <c r="M670" s="152" t="e">
        <f>VLOOKUP($A670,Atashe!$B$615:$M$676,7,FALSE)-SUM($D670:L670)</f>
        <v>#REF!</v>
      </c>
      <c r="N670" s="152" t="e">
        <f>VLOOKUP($A670,Atashe!$B$615:$M$676,7,FALSE)-SUM($D670:M670)</f>
        <v>#REF!</v>
      </c>
      <c r="O670" s="152" t="e">
        <f>VLOOKUP($A670,Atashe!$B$615:$M$676,7,FALSE)-SUM($D670:N670)</f>
        <v>#REF!</v>
      </c>
      <c r="P670" s="150" t="e">
        <f>SUM(D670:O670)</f>
        <v>#REF!</v>
      </c>
      <c r="Q670" s="150" t="e">
        <f t="shared" si="234"/>
        <v>#REF!</v>
      </c>
    </row>
    <row r="671" spans="1:17" ht="18.75" x14ac:dyDescent="0.3">
      <c r="A671" s="15">
        <v>13503</v>
      </c>
      <c r="B671" s="24" t="s">
        <v>2</v>
      </c>
      <c r="C671" s="204">
        <f>SUMIF(Atashe!$B$615:$B$676,'Spenzimet mujore -Atashe'!A671,Atashe!$D$615:$D$676)</f>
        <v>0</v>
      </c>
      <c r="D671" s="152" t="e">
        <f>VLOOKUP($A671,Atashe!$B$615:$M$676,7,FALSE)</f>
        <v>#REF!</v>
      </c>
      <c r="E671" s="152" t="e">
        <f>VLOOKUP($A671,Atashe!$B$615:$M$676,7,FALSE)-SUM($D671:D671)</f>
        <v>#REF!</v>
      </c>
      <c r="F671" s="152" t="e">
        <f>VLOOKUP($A671,Atashe!$B$615:$M$676,7,FALSE)-SUM($D671:E671)</f>
        <v>#REF!</v>
      </c>
      <c r="G671" s="152" t="e">
        <f>VLOOKUP($A671,Atashe!$B$615:$M$676,7,FALSE)-SUM($D671:F671)</f>
        <v>#REF!</v>
      </c>
      <c r="H671" s="152" t="e">
        <f>VLOOKUP($A671,Atashe!$B$615:$M$676,7,FALSE)-SUM($D671:G671)</f>
        <v>#REF!</v>
      </c>
      <c r="I671" s="152" t="e">
        <f>VLOOKUP($A671,Atashe!$B$615:$M$676,7,FALSE)-SUM($D671:H671)</f>
        <v>#REF!</v>
      </c>
      <c r="J671" s="152" t="e">
        <f>VLOOKUP($A671,Atashe!$B$615:$M$676,7,FALSE)-SUM($D671:I671)</f>
        <v>#REF!</v>
      </c>
      <c r="K671" s="152" t="e">
        <f>VLOOKUP($A671,Atashe!$B$615:$M$676,7,FALSE)-SUM($D671:J671)</f>
        <v>#REF!</v>
      </c>
      <c r="L671" s="152" t="e">
        <f>VLOOKUP($A671,Atashe!$B$615:$M$676,7,FALSE)-SUM($D671:K671)</f>
        <v>#REF!</v>
      </c>
      <c r="M671" s="152" t="e">
        <f>VLOOKUP($A671,Atashe!$B$615:$M$676,7,FALSE)-SUM($D671:L671)</f>
        <v>#REF!</v>
      </c>
      <c r="N671" s="152" t="e">
        <f>VLOOKUP($A671,Atashe!$B$615:$M$676,7,FALSE)-SUM($D671:M671)</f>
        <v>#REF!</v>
      </c>
      <c r="O671" s="152" t="e">
        <f>VLOOKUP($A671,Atashe!$B$615:$M$676,7,FALSE)-SUM($D671:N671)</f>
        <v>#REF!</v>
      </c>
      <c r="P671" s="150" t="e">
        <f>SUM(D671:O671)</f>
        <v>#REF!</v>
      </c>
      <c r="Q671" s="150" t="e">
        <f t="shared" si="234"/>
        <v>#REF!</v>
      </c>
    </row>
    <row r="672" spans="1:17" ht="18.75" x14ac:dyDescent="0.3">
      <c r="A672" s="15">
        <v>13504</v>
      </c>
      <c r="B672" s="24" t="s">
        <v>175</v>
      </c>
      <c r="C672" s="204">
        <f>SUMIF(Atashe!$B$615:$B$676,'Spenzimet mujore -Atashe'!A672,Atashe!$D$615:$D$676)</f>
        <v>0</v>
      </c>
      <c r="D672" s="152" t="e">
        <f>VLOOKUP($A672,Atashe!$B$615:$M$676,7,FALSE)</f>
        <v>#REF!</v>
      </c>
      <c r="E672" s="152" t="e">
        <f>VLOOKUP($A672,Atashe!$B$615:$M$676,7,FALSE)-SUM($D672:D672)</f>
        <v>#REF!</v>
      </c>
      <c r="F672" s="152" t="e">
        <f>VLOOKUP($A672,Atashe!$B$615:$M$676,7,FALSE)-SUM($D672:E672)</f>
        <v>#REF!</v>
      </c>
      <c r="G672" s="152" t="e">
        <f>VLOOKUP($A672,Atashe!$B$615:$M$676,7,FALSE)-SUM($D672:F672)</f>
        <v>#REF!</v>
      </c>
      <c r="H672" s="152" t="e">
        <f>VLOOKUP($A672,Atashe!$B$615:$M$676,7,FALSE)-SUM($D672:G672)</f>
        <v>#REF!</v>
      </c>
      <c r="I672" s="152" t="e">
        <f>VLOOKUP($A672,Atashe!$B$615:$M$676,7,FALSE)-SUM($D672:H672)</f>
        <v>#REF!</v>
      </c>
      <c r="J672" s="152" t="e">
        <f>VLOOKUP($A672,Atashe!$B$615:$M$676,7,FALSE)-SUM($D672:I672)</f>
        <v>#REF!</v>
      </c>
      <c r="K672" s="152" t="e">
        <f>VLOOKUP($A672,Atashe!$B$615:$M$676,7,FALSE)-SUM($D672:J672)</f>
        <v>#REF!</v>
      </c>
      <c r="L672" s="152" t="e">
        <f>VLOOKUP($A672,Atashe!$B$615:$M$676,7,FALSE)-SUM($D672:K672)</f>
        <v>#REF!</v>
      </c>
      <c r="M672" s="152" t="e">
        <f>VLOOKUP($A672,Atashe!$B$615:$M$676,7,FALSE)-SUM($D672:L672)</f>
        <v>#REF!</v>
      </c>
      <c r="N672" s="152" t="e">
        <f>VLOOKUP($A672,Atashe!$B$615:$M$676,7,FALSE)-SUM($D672:M672)</f>
        <v>#REF!</v>
      </c>
      <c r="O672" s="152" t="e">
        <f>VLOOKUP($A672,Atashe!$B$615:$M$676,7,FALSE)-SUM($D672:N672)</f>
        <v>#REF!</v>
      </c>
      <c r="P672" s="150" t="e">
        <f>SUM(D672:O672)</f>
        <v>#REF!</v>
      </c>
      <c r="Q672" s="150" t="e">
        <f t="shared" si="234"/>
        <v>#REF!</v>
      </c>
    </row>
    <row r="673" spans="1:17" ht="18.75" x14ac:dyDescent="0.3">
      <c r="A673" s="15">
        <v>13505</v>
      </c>
      <c r="B673" s="24" t="s">
        <v>184</v>
      </c>
      <c r="C673" s="204">
        <f>SUMIF(Atashe!$B$615:$B$676,'Spenzimet mujore -Atashe'!A673,Atashe!$D$615:$D$676)</f>
        <v>0</v>
      </c>
      <c r="D673" s="152" t="e">
        <f>VLOOKUP($A673,Atashe!$B$615:$M$676,7,FALSE)</f>
        <v>#REF!</v>
      </c>
      <c r="E673" s="152" t="e">
        <f>VLOOKUP($A673,Atashe!$B$615:$M$676,7,FALSE)-SUM($D673:D673)</f>
        <v>#REF!</v>
      </c>
      <c r="F673" s="152" t="e">
        <f>VLOOKUP($A673,Atashe!$B$615:$M$676,7,FALSE)-SUM($D673:E673)</f>
        <v>#REF!</v>
      </c>
      <c r="G673" s="152" t="e">
        <f>VLOOKUP($A673,Atashe!$B$615:$M$676,7,FALSE)-SUM($D673:F673)</f>
        <v>#REF!</v>
      </c>
      <c r="H673" s="152" t="e">
        <f>VLOOKUP($A673,Atashe!$B$615:$M$676,7,FALSE)-SUM($D673:G673)</f>
        <v>#REF!</v>
      </c>
      <c r="I673" s="152" t="e">
        <f>VLOOKUP($A673,Atashe!$B$615:$M$676,7,FALSE)-SUM($D673:H673)</f>
        <v>#REF!</v>
      </c>
      <c r="J673" s="152" t="e">
        <f>VLOOKUP($A673,Atashe!$B$615:$M$676,7,FALSE)-SUM($D673:I673)</f>
        <v>#REF!</v>
      </c>
      <c r="K673" s="152" t="e">
        <f>VLOOKUP($A673,Atashe!$B$615:$M$676,7,FALSE)-SUM($D673:J673)</f>
        <v>#REF!</v>
      </c>
      <c r="L673" s="152" t="e">
        <f>VLOOKUP($A673,Atashe!$B$615:$M$676,7,FALSE)-SUM($D673:K673)</f>
        <v>#REF!</v>
      </c>
      <c r="M673" s="152" t="e">
        <f>VLOOKUP($A673,Atashe!$B$615:$M$676,7,FALSE)-SUM($D673:L673)</f>
        <v>#REF!</v>
      </c>
      <c r="N673" s="152" t="e">
        <f>VLOOKUP($A673,Atashe!$B$615:$M$676,7,FALSE)-SUM($D673:M673)</f>
        <v>#REF!</v>
      </c>
      <c r="O673" s="152" t="e">
        <f>VLOOKUP($A673,Atashe!$B$615:$M$676,7,FALSE)-SUM($D673:N673)</f>
        <v>#REF!</v>
      </c>
      <c r="P673" s="150" t="e">
        <f>SUM(D673:O673)</f>
        <v>#REF!</v>
      </c>
      <c r="Q673" s="150" t="e">
        <f t="shared" si="234"/>
        <v>#REF!</v>
      </c>
    </row>
    <row r="674" spans="1:17" ht="18.75" x14ac:dyDescent="0.3">
      <c r="A674" s="15">
        <v>13509</v>
      </c>
      <c r="B674" s="24" t="s">
        <v>138</v>
      </c>
      <c r="C674" s="204">
        <f>SUMIF(Atashe!$B$615:$B$676,'Spenzimet mujore -Atashe'!A674,Atashe!$D$615:$D$676)</f>
        <v>0</v>
      </c>
      <c r="D674" s="152" t="e">
        <f>VLOOKUP($A674,Atashe!$B$615:$M$676,7,FALSE)</f>
        <v>#REF!</v>
      </c>
      <c r="E674" s="152" t="e">
        <f>VLOOKUP($A674,Atashe!$B$615:$M$676,7,FALSE)-SUM($D674:D674)</f>
        <v>#REF!</v>
      </c>
      <c r="F674" s="152" t="e">
        <f>VLOOKUP($A674,Atashe!$B$615:$M$676,7,FALSE)-SUM($D674:E674)</f>
        <v>#REF!</v>
      </c>
      <c r="G674" s="152" t="e">
        <f>VLOOKUP($A674,Atashe!$B$615:$M$676,7,FALSE)-SUM($D674:F674)</f>
        <v>#REF!</v>
      </c>
      <c r="H674" s="152" t="e">
        <f>VLOOKUP($A674,Atashe!$B$615:$M$676,7,FALSE)-SUM($D674:G674)</f>
        <v>#REF!</v>
      </c>
      <c r="I674" s="152" t="e">
        <f>VLOOKUP($A674,Atashe!$B$615:$M$676,7,FALSE)-SUM($D674:H674)</f>
        <v>#REF!</v>
      </c>
      <c r="J674" s="152" t="e">
        <f>VLOOKUP($A674,Atashe!$B$615:$M$676,7,FALSE)-SUM($D674:I674)</f>
        <v>#REF!</v>
      </c>
      <c r="K674" s="152" t="e">
        <f>VLOOKUP($A674,Atashe!$B$615:$M$676,7,FALSE)-SUM($D674:J674)</f>
        <v>#REF!</v>
      </c>
      <c r="L674" s="152" t="e">
        <f>VLOOKUP($A674,Atashe!$B$615:$M$676,7,FALSE)-SUM($D674:K674)</f>
        <v>#REF!</v>
      </c>
      <c r="M674" s="152" t="e">
        <f>VLOOKUP($A674,Atashe!$B$615:$M$676,7,FALSE)-SUM($D674:L674)</f>
        <v>#REF!</v>
      </c>
      <c r="N674" s="152" t="e">
        <f>VLOOKUP($A674,Atashe!$B$615:$M$676,7,FALSE)-SUM($D674:M674)</f>
        <v>#REF!</v>
      </c>
      <c r="O674" s="152" t="e">
        <f>VLOOKUP($A674,Atashe!$B$615:$M$676,7,FALSE)-SUM($D674:N674)</f>
        <v>#REF!</v>
      </c>
      <c r="P674" s="150" t="e">
        <f>SUM(D674:O674)</f>
        <v>#REF!</v>
      </c>
      <c r="Q674" s="150" t="e">
        <f t="shared" si="234"/>
        <v>#REF!</v>
      </c>
    </row>
    <row r="675" spans="1:17" ht="18.75" x14ac:dyDescent="0.3">
      <c r="A675" s="189">
        <v>1360</v>
      </c>
      <c r="B675" s="190" t="s">
        <v>121</v>
      </c>
      <c r="C675" s="191">
        <f t="shared" ref="C675:N675" si="241">SUM(C676:C680)</f>
        <v>0</v>
      </c>
      <c r="D675" s="191" t="e">
        <f t="shared" si="241"/>
        <v>#REF!</v>
      </c>
      <c r="E675" s="191" t="e">
        <f t="shared" si="241"/>
        <v>#REF!</v>
      </c>
      <c r="F675" s="191" t="e">
        <f t="shared" si="241"/>
        <v>#REF!</v>
      </c>
      <c r="G675" s="191" t="e">
        <f t="shared" si="241"/>
        <v>#REF!</v>
      </c>
      <c r="H675" s="191" t="e">
        <f t="shared" si="241"/>
        <v>#REF!</v>
      </c>
      <c r="I675" s="191" t="e">
        <f t="shared" si="241"/>
        <v>#REF!</v>
      </c>
      <c r="J675" s="191" t="e">
        <f t="shared" si="241"/>
        <v>#REF!</v>
      </c>
      <c r="K675" s="191" t="e">
        <f t="shared" si="241"/>
        <v>#REF!</v>
      </c>
      <c r="L675" s="191" t="e">
        <f t="shared" si="241"/>
        <v>#REF!</v>
      </c>
      <c r="M675" s="191" t="e">
        <f t="shared" si="241"/>
        <v>#REF!</v>
      </c>
      <c r="N675" s="191" t="e">
        <f t="shared" si="241"/>
        <v>#REF!</v>
      </c>
      <c r="O675" s="191" t="e">
        <f>SUM(O676:O680)</f>
        <v>#REF!</v>
      </c>
      <c r="P675" s="191" t="e">
        <f>SUM(P676:P680)</f>
        <v>#REF!</v>
      </c>
      <c r="Q675" s="191" t="e">
        <f t="shared" si="234"/>
        <v>#REF!</v>
      </c>
    </row>
    <row r="676" spans="1:17" ht="18.75" x14ac:dyDescent="0.3">
      <c r="A676" s="15">
        <v>13610</v>
      </c>
      <c r="B676" s="24" t="s">
        <v>7</v>
      </c>
      <c r="C676" s="204">
        <f>SUMIF(Atashe!$B$615:$B$676,'Spenzimet mujore -Atashe'!A676,Atashe!$D$615:$D$676)</f>
        <v>0</v>
      </c>
      <c r="D676" s="152" t="e">
        <f>VLOOKUP($A676,Atashe!$B$615:$M$676,7,FALSE)</f>
        <v>#REF!</v>
      </c>
      <c r="E676" s="152" t="e">
        <f>VLOOKUP($A676,Atashe!$B$615:$M$676,7,FALSE)-SUM($D676:D676)</f>
        <v>#REF!</v>
      </c>
      <c r="F676" s="152" t="e">
        <f>VLOOKUP($A676,Atashe!$B$615:$M$676,7,FALSE)-SUM($D676:E676)</f>
        <v>#REF!</v>
      </c>
      <c r="G676" s="152" t="e">
        <f>VLOOKUP($A676,Atashe!$B$615:$M$676,7,FALSE)-SUM($D676:F676)</f>
        <v>#REF!</v>
      </c>
      <c r="H676" s="152" t="e">
        <f>VLOOKUP($A676,Atashe!$B$615:$M$676,7,FALSE)-SUM($D676:G676)</f>
        <v>#REF!</v>
      </c>
      <c r="I676" s="152" t="e">
        <f>VLOOKUP($A676,Atashe!$B$615:$M$676,7,FALSE)-SUM($D676:H676)</f>
        <v>#REF!</v>
      </c>
      <c r="J676" s="152" t="e">
        <f>VLOOKUP($A676,Atashe!$B$615:$M$676,7,FALSE)-SUM($D676:I676)</f>
        <v>#REF!</v>
      </c>
      <c r="K676" s="152" t="e">
        <f>VLOOKUP($A676,Atashe!$B$615:$M$676,7,FALSE)-SUM($D676:J676)</f>
        <v>#REF!</v>
      </c>
      <c r="L676" s="152" t="e">
        <f>VLOOKUP($A676,Atashe!$B$615:$M$676,7,FALSE)-SUM($D676:K676)</f>
        <v>#REF!</v>
      </c>
      <c r="M676" s="152" t="e">
        <f>VLOOKUP($A676,Atashe!$B$615:$M$676,7,FALSE)-SUM($D676:L676)</f>
        <v>#REF!</v>
      </c>
      <c r="N676" s="152" t="e">
        <f>VLOOKUP($A676,Atashe!$B$615:$M$676,7,FALSE)-SUM($D676:M676)</f>
        <v>#REF!</v>
      </c>
      <c r="O676" s="152" t="e">
        <f>VLOOKUP($A676,Atashe!$B$615:$M$676,7,FALSE)-SUM($D676:N676)</f>
        <v>#REF!</v>
      </c>
      <c r="P676" s="150" t="e">
        <f>SUM(D676:O676)</f>
        <v>#REF!</v>
      </c>
      <c r="Q676" s="150" t="e">
        <f t="shared" si="234"/>
        <v>#REF!</v>
      </c>
    </row>
    <row r="677" spans="1:17" ht="18.75" x14ac:dyDescent="0.3">
      <c r="A677" s="15">
        <v>13620</v>
      </c>
      <c r="B677" s="24" t="s">
        <v>177</v>
      </c>
      <c r="C677" s="204">
        <f>SUMIF(Atashe!$B$615:$B$676,'Spenzimet mujore -Atashe'!A677,Atashe!$D$615:$D$676)</f>
        <v>0</v>
      </c>
      <c r="D677" s="152" t="e">
        <f>VLOOKUP($A677,Atashe!$B$615:$M$676,7,FALSE)</f>
        <v>#REF!</v>
      </c>
      <c r="E677" s="152" t="e">
        <f>VLOOKUP($A677,Atashe!$B$615:$M$676,7,FALSE)-SUM($D677:D677)</f>
        <v>#REF!</v>
      </c>
      <c r="F677" s="152" t="e">
        <f>VLOOKUP($A677,Atashe!$B$615:$M$676,7,FALSE)-SUM($D677:E677)</f>
        <v>#REF!</v>
      </c>
      <c r="G677" s="152" t="e">
        <f>VLOOKUP($A677,Atashe!$B$615:$M$676,7,FALSE)-SUM($D677:F677)</f>
        <v>#REF!</v>
      </c>
      <c r="H677" s="152" t="e">
        <f>VLOOKUP($A677,Atashe!$B$615:$M$676,7,FALSE)-SUM($D677:G677)</f>
        <v>#REF!</v>
      </c>
      <c r="I677" s="152" t="e">
        <f>VLOOKUP($A677,Atashe!$B$615:$M$676,7,FALSE)-SUM($D677:H677)</f>
        <v>#REF!</v>
      </c>
      <c r="J677" s="152" t="e">
        <f>VLOOKUP($A677,Atashe!$B$615:$M$676,7,FALSE)-SUM($D677:I677)</f>
        <v>#REF!</v>
      </c>
      <c r="K677" s="152" t="e">
        <f>VLOOKUP($A677,Atashe!$B$615:$M$676,7,FALSE)-SUM($D677:J677)</f>
        <v>#REF!</v>
      </c>
      <c r="L677" s="152" t="e">
        <f>VLOOKUP($A677,Atashe!$B$615:$M$676,7,FALSE)-SUM($D677:K677)</f>
        <v>#REF!</v>
      </c>
      <c r="M677" s="152" t="e">
        <f>VLOOKUP($A677,Atashe!$B$615:$M$676,7,FALSE)-SUM($D677:L677)</f>
        <v>#REF!</v>
      </c>
      <c r="N677" s="152" t="e">
        <f>VLOOKUP($A677,Atashe!$B$615:$M$676,7,FALSE)-SUM($D677:M677)</f>
        <v>#REF!</v>
      </c>
      <c r="O677" s="152" t="e">
        <f>VLOOKUP($A677,Atashe!$B$615:$M$676,7,FALSE)-SUM($D677:N677)</f>
        <v>#REF!</v>
      </c>
      <c r="P677" s="150" t="e">
        <f>SUM(D677:O677)</f>
        <v>#REF!</v>
      </c>
      <c r="Q677" s="150" t="e">
        <f t="shared" ref="Q677:Q710" si="242">IF(P677&gt;0,P677/C677*100," ")</f>
        <v>#REF!</v>
      </c>
    </row>
    <row r="678" spans="1:17" ht="18.75" x14ac:dyDescent="0.3">
      <c r="A678" s="15">
        <v>13640</v>
      </c>
      <c r="B678" s="24" t="s">
        <v>19</v>
      </c>
      <c r="C678" s="204">
        <f>SUMIF(Atashe!$B$615:$B$676,'Spenzimet mujore -Atashe'!A678,Atashe!$D$615:$D$676)</f>
        <v>0</v>
      </c>
      <c r="D678" s="152" t="e">
        <f>VLOOKUP($A678,Atashe!$B$615:$M$676,7,FALSE)</f>
        <v>#REF!</v>
      </c>
      <c r="E678" s="152" t="e">
        <f>VLOOKUP($A678,Atashe!$B$615:$M$676,7,FALSE)-SUM($D678:D678)</f>
        <v>#REF!</v>
      </c>
      <c r="F678" s="152" t="e">
        <f>VLOOKUP($A678,Atashe!$B$615:$M$676,7,FALSE)-SUM($D678:E678)</f>
        <v>#REF!</v>
      </c>
      <c r="G678" s="152" t="e">
        <f>VLOOKUP($A678,Atashe!$B$615:$M$676,7,FALSE)-SUM($D678:F678)</f>
        <v>#REF!</v>
      </c>
      <c r="H678" s="152" t="e">
        <f>VLOOKUP($A678,Atashe!$B$615:$M$676,7,FALSE)-SUM($D678:G678)</f>
        <v>#REF!</v>
      </c>
      <c r="I678" s="152" t="e">
        <f>VLOOKUP($A678,Atashe!$B$615:$M$676,7,FALSE)-SUM($D678:H678)</f>
        <v>#REF!</v>
      </c>
      <c r="J678" s="152" t="e">
        <f>VLOOKUP($A678,Atashe!$B$615:$M$676,7,FALSE)-SUM($D678:I678)</f>
        <v>#REF!</v>
      </c>
      <c r="K678" s="152" t="e">
        <f>VLOOKUP($A678,Atashe!$B$615:$M$676,7,FALSE)-SUM($D678:J678)</f>
        <v>#REF!</v>
      </c>
      <c r="L678" s="152" t="e">
        <f>VLOOKUP($A678,Atashe!$B$615:$M$676,7,FALSE)-SUM($D678:K678)</f>
        <v>#REF!</v>
      </c>
      <c r="M678" s="152" t="e">
        <f>VLOOKUP($A678,Atashe!$B$615:$M$676,7,FALSE)-SUM($D678:L678)</f>
        <v>#REF!</v>
      </c>
      <c r="N678" s="152" t="e">
        <f>VLOOKUP($A678,Atashe!$B$615:$M$676,7,FALSE)-SUM($D678:M678)</f>
        <v>#REF!</v>
      </c>
      <c r="O678" s="152" t="e">
        <f>VLOOKUP($A678,Atashe!$B$615:$M$676,7,FALSE)-SUM($D678:N678)</f>
        <v>#REF!</v>
      </c>
      <c r="P678" s="150" t="e">
        <f>SUM(D678:O678)</f>
        <v>#REF!</v>
      </c>
      <c r="Q678" s="150" t="e">
        <f t="shared" si="242"/>
        <v>#REF!</v>
      </c>
    </row>
    <row r="679" spans="1:17" ht="18.75" x14ac:dyDescent="0.3">
      <c r="A679" s="15">
        <v>13650</v>
      </c>
      <c r="B679" s="24" t="s">
        <v>28</v>
      </c>
      <c r="C679" s="204">
        <f>SUMIF(Atashe!$B$615:$B$676,'Spenzimet mujore -Atashe'!A679,Atashe!$D$615:$D$676)</f>
        <v>0</v>
      </c>
      <c r="D679" s="152" t="e">
        <f>VLOOKUP($A679,Atashe!$B$615:$M$676,7,FALSE)</f>
        <v>#REF!</v>
      </c>
      <c r="E679" s="152" t="e">
        <f>VLOOKUP($A679,Atashe!$B$615:$M$676,7,FALSE)-SUM($D679:D679)</f>
        <v>#REF!</v>
      </c>
      <c r="F679" s="152" t="e">
        <f>VLOOKUP($A679,Atashe!$B$615:$M$676,7,FALSE)-SUM($D679:E679)</f>
        <v>#REF!</v>
      </c>
      <c r="G679" s="152" t="e">
        <f>VLOOKUP($A679,Atashe!$B$615:$M$676,7,FALSE)-SUM($D679:F679)</f>
        <v>#REF!</v>
      </c>
      <c r="H679" s="152" t="e">
        <f>VLOOKUP($A679,Atashe!$B$615:$M$676,7,FALSE)-SUM($D679:G679)</f>
        <v>#REF!</v>
      </c>
      <c r="I679" s="152" t="e">
        <f>VLOOKUP($A679,Atashe!$B$615:$M$676,7,FALSE)-SUM($D679:H679)</f>
        <v>#REF!</v>
      </c>
      <c r="J679" s="152" t="e">
        <f>VLOOKUP($A679,Atashe!$B$615:$M$676,7,FALSE)-SUM($D679:I679)</f>
        <v>#REF!</v>
      </c>
      <c r="K679" s="152" t="e">
        <f>VLOOKUP($A679,Atashe!$B$615:$M$676,7,FALSE)-SUM($D679:J679)</f>
        <v>#REF!</v>
      </c>
      <c r="L679" s="152" t="e">
        <f>VLOOKUP($A679,Atashe!$B$615:$M$676,7,FALSE)-SUM($D679:K679)</f>
        <v>#REF!</v>
      </c>
      <c r="M679" s="152" t="e">
        <f>VLOOKUP($A679,Atashe!$B$615:$M$676,7,FALSE)-SUM($D679:L679)</f>
        <v>#REF!</v>
      </c>
      <c r="N679" s="152" t="e">
        <f>VLOOKUP($A679,Atashe!$B$615:$M$676,7,FALSE)-SUM($D679:M679)</f>
        <v>#REF!</v>
      </c>
      <c r="O679" s="152" t="e">
        <f>VLOOKUP($A679,Atashe!$B$615:$M$676,7,FALSE)-SUM($D679:N679)</f>
        <v>#REF!</v>
      </c>
      <c r="P679" s="150" t="e">
        <f>SUM(D679:O679)</f>
        <v>#REF!</v>
      </c>
      <c r="Q679" s="150" t="e">
        <f t="shared" si="242"/>
        <v>#REF!</v>
      </c>
    </row>
    <row r="680" spans="1:17" ht="18.75" x14ac:dyDescent="0.3">
      <c r="A680" s="15">
        <v>13660</v>
      </c>
      <c r="B680" s="24" t="s">
        <v>16</v>
      </c>
      <c r="C680" s="204">
        <f>SUMIF(Atashe!$B$615:$B$676,'Spenzimet mujore -Atashe'!A680,Atashe!$D$615:$D$676)</f>
        <v>0</v>
      </c>
      <c r="D680" s="152" t="e">
        <f>VLOOKUP($A680,Atashe!$B$615:$M$676,7,FALSE)</f>
        <v>#REF!</v>
      </c>
      <c r="E680" s="152" t="e">
        <f>VLOOKUP($A680,Atashe!$B$615:$M$676,7,FALSE)-SUM($D680:D680)</f>
        <v>#REF!</v>
      </c>
      <c r="F680" s="152" t="e">
        <f>VLOOKUP($A680,Atashe!$B$615:$M$676,7,FALSE)-SUM($D680:E680)</f>
        <v>#REF!</v>
      </c>
      <c r="G680" s="152" t="e">
        <f>VLOOKUP($A680,Atashe!$B$615:$M$676,7,FALSE)-SUM($D680:F680)</f>
        <v>#REF!</v>
      </c>
      <c r="H680" s="152" t="e">
        <f>VLOOKUP($A680,Atashe!$B$615:$M$676,7,FALSE)-SUM($D680:G680)</f>
        <v>#REF!</v>
      </c>
      <c r="I680" s="152" t="e">
        <f>VLOOKUP($A680,Atashe!$B$615:$M$676,7,FALSE)-SUM($D680:H680)</f>
        <v>#REF!</v>
      </c>
      <c r="J680" s="152" t="e">
        <f>VLOOKUP($A680,Atashe!$B$615:$M$676,7,FALSE)-SUM($D680:I680)</f>
        <v>#REF!</v>
      </c>
      <c r="K680" s="152" t="e">
        <f>VLOOKUP($A680,Atashe!$B$615:$M$676,7,FALSE)-SUM($D680:J680)</f>
        <v>#REF!</v>
      </c>
      <c r="L680" s="152" t="e">
        <f>VLOOKUP($A680,Atashe!$B$615:$M$676,7,FALSE)-SUM($D680:K680)</f>
        <v>#REF!</v>
      </c>
      <c r="M680" s="152" t="e">
        <f>VLOOKUP($A680,Atashe!$B$615:$M$676,7,FALSE)-SUM($D680:L680)</f>
        <v>#REF!</v>
      </c>
      <c r="N680" s="152" t="e">
        <f>VLOOKUP($A680,Atashe!$B$615:$M$676,7,FALSE)-SUM($D680:M680)</f>
        <v>#REF!</v>
      </c>
      <c r="O680" s="152" t="e">
        <f>VLOOKUP($A680,Atashe!$B$615:$M$676,7,FALSE)-SUM($D680:N680)</f>
        <v>#REF!</v>
      </c>
      <c r="P680" s="150" t="e">
        <f>SUM(D680:O680)</f>
        <v>#REF!</v>
      </c>
      <c r="Q680" s="150" t="e">
        <f t="shared" si="242"/>
        <v>#REF!</v>
      </c>
    </row>
    <row r="681" spans="1:17" ht="18.75" x14ac:dyDescent="0.3">
      <c r="A681" s="189">
        <v>1370</v>
      </c>
      <c r="B681" s="190" t="s">
        <v>122</v>
      </c>
      <c r="C681" s="191">
        <f t="shared" ref="C681:N681" si="243">SUM(C682:C683)</f>
        <v>0</v>
      </c>
      <c r="D681" s="191" t="e">
        <f t="shared" si="243"/>
        <v>#REF!</v>
      </c>
      <c r="E681" s="191" t="e">
        <f t="shared" si="243"/>
        <v>#REF!</v>
      </c>
      <c r="F681" s="191" t="e">
        <f t="shared" si="243"/>
        <v>#REF!</v>
      </c>
      <c r="G681" s="191" t="e">
        <f t="shared" si="243"/>
        <v>#REF!</v>
      </c>
      <c r="H681" s="191" t="e">
        <f t="shared" si="243"/>
        <v>#REF!</v>
      </c>
      <c r="I681" s="191" t="e">
        <f t="shared" si="243"/>
        <v>#REF!</v>
      </c>
      <c r="J681" s="191" t="e">
        <f t="shared" si="243"/>
        <v>#REF!</v>
      </c>
      <c r="K681" s="191" t="e">
        <f t="shared" si="243"/>
        <v>#REF!</v>
      </c>
      <c r="L681" s="191" t="e">
        <f t="shared" si="243"/>
        <v>#REF!</v>
      </c>
      <c r="M681" s="191" t="e">
        <f t="shared" si="243"/>
        <v>#REF!</v>
      </c>
      <c r="N681" s="191" t="e">
        <f t="shared" si="243"/>
        <v>#REF!</v>
      </c>
      <c r="O681" s="191" t="e">
        <f>SUM(O682:O683)</f>
        <v>#REF!</v>
      </c>
      <c r="P681" s="191" t="e">
        <f>SUM(P682:P683)</f>
        <v>#REF!</v>
      </c>
      <c r="Q681" s="191" t="e">
        <f t="shared" si="242"/>
        <v>#REF!</v>
      </c>
    </row>
    <row r="682" spans="1:17" ht="18.75" x14ac:dyDescent="0.3">
      <c r="A682" s="15">
        <v>13780</v>
      </c>
      <c r="B682" s="24" t="s">
        <v>0</v>
      </c>
      <c r="C682" s="204">
        <f>SUMIF(Atashe!$B$615:$B$676,'Spenzimet mujore -Atashe'!A682,Atashe!$D$615:$D$676)</f>
        <v>0</v>
      </c>
      <c r="D682" s="152" t="e">
        <f>VLOOKUP($A682,Atashe!$B$615:$M$676,7,FALSE)</f>
        <v>#REF!</v>
      </c>
      <c r="E682" s="152" t="e">
        <f>VLOOKUP($A682,Atashe!$B$615:$M$676,7,FALSE)-SUM($D682:D682)</f>
        <v>#REF!</v>
      </c>
      <c r="F682" s="152" t="e">
        <f>VLOOKUP($A682,Atashe!$B$615:$M$676,7,FALSE)-SUM($D682:E682)</f>
        <v>#REF!</v>
      </c>
      <c r="G682" s="152" t="e">
        <f>VLOOKUP($A682,Atashe!$B$615:$M$676,7,FALSE)-SUM($D682:F682)</f>
        <v>#REF!</v>
      </c>
      <c r="H682" s="152" t="e">
        <f>VLOOKUP($A682,Atashe!$B$615:$M$676,7,FALSE)-SUM($D682:G682)</f>
        <v>#REF!</v>
      </c>
      <c r="I682" s="152" t="e">
        <f>VLOOKUP($A682,Atashe!$B$615:$M$676,7,FALSE)-SUM($D682:H682)</f>
        <v>#REF!</v>
      </c>
      <c r="J682" s="152" t="e">
        <f>VLOOKUP($A682,Atashe!$B$615:$M$676,7,FALSE)-SUM($D682:I682)</f>
        <v>#REF!</v>
      </c>
      <c r="K682" s="152" t="e">
        <f>VLOOKUP($A682,Atashe!$B$615:$M$676,7,FALSE)-SUM($D682:J682)</f>
        <v>#REF!</v>
      </c>
      <c r="L682" s="152" t="e">
        <f>VLOOKUP($A682,Atashe!$B$615:$M$676,7,FALSE)-SUM($D682:K682)</f>
        <v>#REF!</v>
      </c>
      <c r="M682" s="152" t="e">
        <f>VLOOKUP($A682,Atashe!$B$615:$M$676,7,FALSE)-SUM($D682:L682)</f>
        <v>#REF!</v>
      </c>
      <c r="N682" s="152" t="e">
        <f>VLOOKUP($A682,Atashe!$B$615:$M$676,7,FALSE)-SUM($D682:M682)</f>
        <v>#REF!</v>
      </c>
      <c r="O682" s="152" t="e">
        <f>VLOOKUP($A682,Atashe!$B$615:$M$676,7,FALSE)-SUM($D682:N682)</f>
        <v>#REF!</v>
      </c>
      <c r="P682" s="150" t="e">
        <f>SUM(D682:O682)</f>
        <v>#REF!</v>
      </c>
      <c r="Q682" s="150" t="e">
        <f t="shared" si="242"/>
        <v>#REF!</v>
      </c>
    </row>
    <row r="683" spans="1:17" ht="18.75" x14ac:dyDescent="0.3">
      <c r="A683" s="15">
        <v>13790</v>
      </c>
      <c r="B683" s="24" t="s">
        <v>32</v>
      </c>
      <c r="C683" s="204">
        <f>SUMIF(Atashe!$B$615:$B$676,'Spenzimet mujore -Atashe'!A683,Atashe!$D$615:$D$676)</f>
        <v>0</v>
      </c>
      <c r="D683" s="152" t="e">
        <f>VLOOKUP($A683,Atashe!$B$615:$M$676,7,FALSE)</f>
        <v>#REF!</v>
      </c>
      <c r="E683" s="152" t="e">
        <f>VLOOKUP($A683,Atashe!$B$615:$M$676,7,FALSE)-SUM($D683:D683)</f>
        <v>#REF!</v>
      </c>
      <c r="F683" s="152" t="e">
        <f>VLOOKUP($A683,Atashe!$B$615:$M$676,7,FALSE)-SUM($D683:E683)</f>
        <v>#REF!</v>
      </c>
      <c r="G683" s="152" t="e">
        <f>VLOOKUP($A683,Atashe!$B$615:$M$676,7,FALSE)-SUM($D683:F683)</f>
        <v>#REF!</v>
      </c>
      <c r="H683" s="152" t="e">
        <f>VLOOKUP($A683,Atashe!$B$615:$M$676,7,FALSE)-SUM($D683:G683)</f>
        <v>#REF!</v>
      </c>
      <c r="I683" s="152" t="e">
        <f>VLOOKUP($A683,Atashe!$B$615:$M$676,7,FALSE)-SUM($D683:H683)</f>
        <v>#REF!</v>
      </c>
      <c r="J683" s="152" t="e">
        <f>VLOOKUP($A683,Atashe!$B$615:$M$676,7,FALSE)-SUM($D683:I683)</f>
        <v>#REF!</v>
      </c>
      <c r="K683" s="152" t="e">
        <f>VLOOKUP($A683,Atashe!$B$615:$M$676,7,FALSE)-SUM($D683:J683)</f>
        <v>#REF!</v>
      </c>
      <c r="L683" s="152" t="e">
        <f>VLOOKUP($A683,Atashe!$B$615:$M$676,7,FALSE)-SUM($D683:K683)</f>
        <v>#REF!</v>
      </c>
      <c r="M683" s="152" t="e">
        <f>VLOOKUP($A683,Atashe!$B$615:$M$676,7,FALSE)-SUM($D683:L683)</f>
        <v>#REF!</v>
      </c>
      <c r="N683" s="152" t="e">
        <f>VLOOKUP($A683,Atashe!$B$615:$M$676,7,FALSE)-SUM($D683:M683)</f>
        <v>#REF!</v>
      </c>
      <c r="O683" s="152" t="e">
        <f>VLOOKUP($A683,Atashe!$B$615:$M$676,7,FALSE)-SUM($D683:N683)</f>
        <v>#REF!</v>
      </c>
      <c r="P683" s="150" t="e">
        <f>SUM(D683:O683)</f>
        <v>#REF!</v>
      </c>
      <c r="Q683" s="150" t="e">
        <f t="shared" si="242"/>
        <v>#REF!</v>
      </c>
    </row>
    <row r="684" spans="1:17" ht="18.75" x14ac:dyDescent="0.3">
      <c r="A684" s="189">
        <v>1380</v>
      </c>
      <c r="B684" s="190" t="s">
        <v>123</v>
      </c>
      <c r="C684" s="191">
        <f t="shared" ref="C684:N684" si="244">SUM(C685:C685)</f>
        <v>0</v>
      </c>
      <c r="D684" s="191" t="e">
        <f t="shared" si="244"/>
        <v>#REF!</v>
      </c>
      <c r="E684" s="191" t="e">
        <f t="shared" si="244"/>
        <v>#REF!</v>
      </c>
      <c r="F684" s="191" t="e">
        <f t="shared" si="244"/>
        <v>#REF!</v>
      </c>
      <c r="G684" s="191" t="e">
        <f t="shared" si="244"/>
        <v>#REF!</v>
      </c>
      <c r="H684" s="191" t="e">
        <f t="shared" si="244"/>
        <v>#REF!</v>
      </c>
      <c r="I684" s="191" t="e">
        <f t="shared" si="244"/>
        <v>#REF!</v>
      </c>
      <c r="J684" s="191" t="e">
        <f t="shared" si="244"/>
        <v>#REF!</v>
      </c>
      <c r="K684" s="191" t="e">
        <f t="shared" si="244"/>
        <v>#REF!</v>
      </c>
      <c r="L684" s="191" t="e">
        <f t="shared" si="244"/>
        <v>#REF!</v>
      </c>
      <c r="M684" s="191" t="e">
        <f t="shared" si="244"/>
        <v>#REF!</v>
      </c>
      <c r="N684" s="191" t="e">
        <f t="shared" si="244"/>
        <v>#REF!</v>
      </c>
      <c r="O684" s="191" t="e">
        <f>SUM(O685:O685)</f>
        <v>#REF!</v>
      </c>
      <c r="P684" s="191" t="e">
        <f>SUM(P685:P685)</f>
        <v>#REF!</v>
      </c>
      <c r="Q684" s="191" t="e">
        <f t="shared" si="242"/>
        <v>#REF!</v>
      </c>
    </row>
    <row r="685" spans="1:17" ht="18.75" x14ac:dyDescent="0.3">
      <c r="A685" s="15">
        <v>13851</v>
      </c>
      <c r="B685" s="24" t="s">
        <v>83</v>
      </c>
      <c r="C685" s="204">
        <f>SUMIF(Atashe!$B$615:$B$676,'Spenzimet mujore -Atashe'!A685,Atashe!$D$615:$D$676)</f>
        <v>0</v>
      </c>
      <c r="D685" s="152" t="e">
        <f>VLOOKUP($A685,Atashe!$B$615:$M$676,7,FALSE)</f>
        <v>#REF!</v>
      </c>
      <c r="E685" s="152" t="e">
        <f>VLOOKUP($A685,Atashe!$B$615:$M$676,7,FALSE)-SUM($D685:D685)</f>
        <v>#REF!</v>
      </c>
      <c r="F685" s="152" t="e">
        <f>VLOOKUP($A685,Atashe!$B$615:$M$676,7,FALSE)-SUM($D685:E685)</f>
        <v>#REF!</v>
      </c>
      <c r="G685" s="152" t="e">
        <f>VLOOKUP($A685,Atashe!$B$615:$M$676,7,FALSE)-SUM($D685:F685)</f>
        <v>#REF!</v>
      </c>
      <c r="H685" s="152" t="e">
        <f>VLOOKUP($A685,Atashe!$B$615:$M$676,7,FALSE)-SUM($D685:G685)</f>
        <v>#REF!</v>
      </c>
      <c r="I685" s="152" t="e">
        <f>VLOOKUP($A685,Atashe!$B$615:$M$676,7,FALSE)-SUM($D685:H685)</f>
        <v>#REF!</v>
      </c>
      <c r="J685" s="152" t="e">
        <f>VLOOKUP($A685,Atashe!$B$615:$M$676,7,FALSE)-SUM($D685:I685)</f>
        <v>#REF!</v>
      </c>
      <c r="K685" s="152" t="e">
        <f>VLOOKUP($A685,Atashe!$B$615:$M$676,7,FALSE)-SUM($D685:J685)</f>
        <v>#REF!</v>
      </c>
      <c r="L685" s="152" t="e">
        <f>VLOOKUP($A685,Atashe!$B$615:$M$676,7,FALSE)-SUM($D685:K685)</f>
        <v>#REF!</v>
      </c>
      <c r="M685" s="152" t="e">
        <f>VLOOKUP($A685,Atashe!$B$615:$M$676,7,FALSE)-SUM($D685:L685)</f>
        <v>#REF!</v>
      </c>
      <c r="N685" s="152" t="e">
        <f>VLOOKUP($A685,Atashe!$B$615:$M$676,7,FALSE)-SUM($D685:M685)</f>
        <v>#REF!</v>
      </c>
      <c r="O685" s="152" t="e">
        <f>VLOOKUP($A685,Atashe!$B$615:$M$676,7,FALSE)-SUM($D685:N685)</f>
        <v>#REF!</v>
      </c>
      <c r="P685" s="150" t="e">
        <f>SUM(D685:O685)</f>
        <v>#REF!</v>
      </c>
      <c r="Q685" s="150" t="e">
        <f t="shared" si="242"/>
        <v>#REF!</v>
      </c>
    </row>
    <row r="686" spans="1:17" ht="18.75" x14ac:dyDescent="0.3">
      <c r="A686" s="189">
        <v>1390</v>
      </c>
      <c r="B686" s="190" t="s">
        <v>127</v>
      </c>
      <c r="C686" s="191">
        <f t="shared" ref="C686:N686" si="245">SUM(C687:C687)</f>
        <v>0</v>
      </c>
      <c r="D686" s="191" t="e">
        <f t="shared" si="245"/>
        <v>#REF!</v>
      </c>
      <c r="E686" s="191" t="e">
        <f t="shared" si="245"/>
        <v>#REF!</v>
      </c>
      <c r="F686" s="191" t="e">
        <f t="shared" si="245"/>
        <v>#REF!</v>
      </c>
      <c r="G686" s="191" t="e">
        <f t="shared" si="245"/>
        <v>#REF!</v>
      </c>
      <c r="H686" s="191" t="e">
        <f t="shared" si="245"/>
        <v>#REF!</v>
      </c>
      <c r="I686" s="191" t="e">
        <f t="shared" si="245"/>
        <v>#REF!</v>
      </c>
      <c r="J686" s="191" t="e">
        <f t="shared" si="245"/>
        <v>#REF!</v>
      </c>
      <c r="K686" s="191" t="e">
        <f t="shared" si="245"/>
        <v>#REF!</v>
      </c>
      <c r="L686" s="191" t="e">
        <f t="shared" si="245"/>
        <v>#REF!</v>
      </c>
      <c r="M686" s="191" t="e">
        <f t="shared" si="245"/>
        <v>#REF!</v>
      </c>
      <c r="N686" s="191" t="e">
        <f t="shared" si="245"/>
        <v>#REF!</v>
      </c>
      <c r="O686" s="191" t="e">
        <f>SUM(O687:O687)</f>
        <v>#REF!</v>
      </c>
      <c r="P686" s="191" t="e">
        <f>SUM(P687:P687)</f>
        <v>#REF!</v>
      </c>
      <c r="Q686" s="191" t="e">
        <f t="shared" si="242"/>
        <v>#REF!</v>
      </c>
    </row>
    <row r="687" spans="1:17" ht="18.75" x14ac:dyDescent="0.3">
      <c r="A687" s="15">
        <v>13918</v>
      </c>
      <c r="B687" s="24" t="s">
        <v>128</v>
      </c>
      <c r="C687" s="204">
        <f>SUMIF(Atashe!$B$615:$B$676,'Spenzimet mujore -Atashe'!A687,Atashe!$D$615:$D$676)</f>
        <v>0</v>
      </c>
      <c r="D687" s="152" t="e">
        <f>VLOOKUP($A687,Atashe!$B$615:$M$676,7,FALSE)</f>
        <v>#REF!</v>
      </c>
      <c r="E687" s="152" t="e">
        <f>VLOOKUP($A687,Atashe!$B$615:$M$676,7,FALSE)-SUM($D687:D687)</f>
        <v>#REF!</v>
      </c>
      <c r="F687" s="152" t="e">
        <f>VLOOKUP($A687,Atashe!$B$615:$M$676,7,FALSE)-SUM($D687:E687)</f>
        <v>#REF!</v>
      </c>
      <c r="G687" s="152" t="e">
        <f>VLOOKUP($A687,Atashe!$B$615:$M$676,7,FALSE)-SUM($D687:F687)</f>
        <v>#REF!</v>
      </c>
      <c r="H687" s="152" t="e">
        <f>VLOOKUP($A687,Atashe!$B$615:$M$676,7,FALSE)-SUM($D687:G687)</f>
        <v>#REF!</v>
      </c>
      <c r="I687" s="152" t="e">
        <f>VLOOKUP($A687,Atashe!$B$615:$M$676,7,FALSE)-SUM($D687:H687)</f>
        <v>#REF!</v>
      </c>
      <c r="J687" s="152" t="e">
        <f>VLOOKUP($A687,Atashe!$B$615:$M$676,7,FALSE)-SUM($D687:I687)</f>
        <v>#REF!</v>
      </c>
      <c r="K687" s="152" t="e">
        <f>VLOOKUP($A687,Atashe!$B$615:$M$676,7,FALSE)-SUM($D687:J687)</f>
        <v>#REF!</v>
      </c>
      <c r="L687" s="152" t="e">
        <f>VLOOKUP($A687,Atashe!$B$615:$M$676,7,FALSE)-SUM($D687:K687)</f>
        <v>#REF!</v>
      </c>
      <c r="M687" s="152" t="e">
        <f>VLOOKUP($A687,Atashe!$B$615:$M$676,7,FALSE)-SUM($D687:L687)</f>
        <v>#REF!</v>
      </c>
      <c r="N687" s="152" t="e">
        <f>VLOOKUP($A687,Atashe!$B$615:$M$676,7,FALSE)-SUM($D687:M687)</f>
        <v>#REF!</v>
      </c>
      <c r="O687" s="152" t="e">
        <f>VLOOKUP($A687,Atashe!$B$615:$M$676,7,FALSE)-SUM($D687:N687)</f>
        <v>#REF!</v>
      </c>
      <c r="P687" s="150" t="e">
        <f>SUM(D687:O687)</f>
        <v>#REF!</v>
      </c>
      <c r="Q687" s="150" t="e">
        <f t="shared" si="242"/>
        <v>#REF!</v>
      </c>
    </row>
    <row r="688" spans="1:17" ht="18.75" x14ac:dyDescent="0.3">
      <c r="A688" s="189">
        <v>1395</v>
      </c>
      <c r="B688" s="190" t="s">
        <v>129</v>
      </c>
      <c r="C688" s="191">
        <f t="shared" ref="C688:N688" si="246">SUM(C689:C692)</f>
        <v>0</v>
      </c>
      <c r="D688" s="191" t="e">
        <f t="shared" si="246"/>
        <v>#REF!</v>
      </c>
      <c r="E688" s="191" t="e">
        <f t="shared" si="246"/>
        <v>#REF!</v>
      </c>
      <c r="F688" s="191" t="e">
        <f t="shared" si="246"/>
        <v>#REF!</v>
      </c>
      <c r="G688" s="191" t="e">
        <f t="shared" si="246"/>
        <v>#REF!</v>
      </c>
      <c r="H688" s="191" t="e">
        <f t="shared" si="246"/>
        <v>#REF!</v>
      </c>
      <c r="I688" s="191" t="e">
        <f t="shared" si="246"/>
        <v>#REF!</v>
      </c>
      <c r="J688" s="191" t="e">
        <f t="shared" si="246"/>
        <v>#REF!</v>
      </c>
      <c r="K688" s="191" t="e">
        <f t="shared" si="246"/>
        <v>#REF!</v>
      </c>
      <c r="L688" s="191" t="e">
        <f t="shared" si="246"/>
        <v>#REF!</v>
      </c>
      <c r="M688" s="191" t="e">
        <f t="shared" si="246"/>
        <v>#REF!</v>
      </c>
      <c r="N688" s="191" t="e">
        <f t="shared" si="246"/>
        <v>#REF!</v>
      </c>
      <c r="O688" s="191" t="e">
        <f>SUM(O689:O692)</f>
        <v>#REF!</v>
      </c>
      <c r="P688" s="191" t="e">
        <f>SUM(P689:P692)</f>
        <v>#REF!</v>
      </c>
      <c r="Q688" s="191" t="e">
        <f t="shared" si="242"/>
        <v>#REF!</v>
      </c>
    </row>
    <row r="689" spans="1:17" ht="18.75" x14ac:dyDescent="0.3">
      <c r="A689" s="15">
        <v>13950</v>
      </c>
      <c r="B689" s="24" t="s">
        <v>3</v>
      </c>
      <c r="C689" s="204">
        <f>SUMIF(Atashe!$B$615:$B$676,'Spenzimet mujore -Atashe'!A689,Atashe!$D$615:$D$676)</f>
        <v>0</v>
      </c>
      <c r="D689" s="152" t="e">
        <f>VLOOKUP($A689,Atashe!$B$615:$M$676,7,FALSE)</f>
        <v>#REF!</v>
      </c>
      <c r="E689" s="152" t="e">
        <f>VLOOKUP($A689,Atashe!$B$615:$M$676,7,FALSE)-SUM($D689:D689)</f>
        <v>#REF!</v>
      </c>
      <c r="F689" s="152" t="e">
        <f>VLOOKUP($A689,Atashe!$B$615:$M$676,7,FALSE)-SUM($D689:E689)</f>
        <v>#REF!</v>
      </c>
      <c r="G689" s="152" t="e">
        <f>VLOOKUP($A689,Atashe!$B$615:$M$676,7,FALSE)-SUM($D689:F689)</f>
        <v>#REF!</v>
      </c>
      <c r="H689" s="152" t="e">
        <f>VLOOKUP($A689,Atashe!$B$615:$M$676,7,FALSE)-SUM($D689:G689)</f>
        <v>#REF!</v>
      </c>
      <c r="I689" s="152" t="e">
        <f>VLOOKUP($A689,Atashe!$B$615:$M$676,7,FALSE)-SUM($D689:H689)</f>
        <v>#REF!</v>
      </c>
      <c r="J689" s="152" t="e">
        <f>VLOOKUP($A689,Atashe!$B$615:$M$676,7,FALSE)-SUM($D689:I689)</f>
        <v>#REF!</v>
      </c>
      <c r="K689" s="152" t="e">
        <f>VLOOKUP($A689,Atashe!$B$615:$M$676,7,FALSE)-SUM($D689:J689)</f>
        <v>#REF!</v>
      </c>
      <c r="L689" s="152" t="e">
        <f>VLOOKUP($A689,Atashe!$B$615:$M$676,7,FALSE)-SUM($D689:K689)</f>
        <v>#REF!</v>
      </c>
      <c r="M689" s="152" t="e">
        <f>VLOOKUP($A689,Atashe!$B$615:$M$676,7,FALSE)-SUM($D689:L689)</f>
        <v>#REF!</v>
      </c>
      <c r="N689" s="152" t="e">
        <f>VLOOKUP($A689,Atashe!$B$615:$M$676,7,FALSE)-SUM($D689:M689)</f>
        <v>#REF!</v>
      </c>
      <c r="O689" s="152" t="e">
        <f>VLOOKUP($A689,Atashe!$B$615:$M$676,7,FALSE)-SUM($D689:N689)</f>
        <v>#REF!</v>
      </c>
      <c r="P689" s="150" t="e">
        <f>SUM(D689:O689)</f>
        <v>#REF!</v>
      </c>
      <c r="Q689" s="150" t="e">
        <f t="shared" si="242"/>
        <v>#REF!</v>
      </c>
    </row>
    <row r="690" spans="1:17" ht="18.75" x14ac:dyDescent="0.3">
      <c r="A690" s="15">
        <v>13951</v>
      </c>
      <c r="B690" s="24" t="s">
        <v>8</v>
      </c>
      <c r="C690" s="204">
        <f>SUMIF(Atashe!$B$615:$B$676,'Spenzimet mujore -Atashe'!A690,Atashe!$D$615:$D$676)</f>
        <v>0</v>
      </c>
      <c r="D690" s="152" t="e">
        <f>VLOOKUP($A690,Atashe!$B$615:$M$676,7,FALSE)</f>
        <v>#REF!</v>
      </c>
      <c r="E690" s="152" t="e">
        <f>VLOOKUP($A690,Atashe!$B$615:$M$676,7,FALSE)-SUM($D690:D690)</f>
        <v>#REF!</v>
      </c>
      <c r="F690" s="152" t="e">
        <f>VLOOKUP($A690,Atashe!$B$615:$M$676,7,FALSE)-SUM($D690:E690)</f>
        <v>#REF!</v>
      </c>
      <c r="G690" s="152" t="e">
        <f>VLOOKUP($A690,Atashe!$B$615:$M$676,7,FALSE)-SUM($D690:F690)</f>
        <v>#REF!</v>
      </c>
      <c r="H690" s="152" t="e">
        <f>VLOOKUP($A690,Atashe!$B$615:$M$676,7,FALSE)-SUM($D690:G690)</f>
        <v>#REF!</v>
      </c>
      <c r="I690" s="152" t="e">
        <f>VLOOKUP($A690,Atashe!$B$615:$M$676,7,FALSE)-SUM($D690:H690)</f>
        <v>#REF!</v>
      </c>
      <c r="J690" s="152" t="e">
        <f>VLOOKUP($A690,Atashe!$B$615:$M$676,7,FALSE)-SUM($D690:I690)</f>
        <v>#REF!</v>
      </c>
      <c r="K690" s="152" t="e">
        <f>VLOOKUP($A690,Atashe!$B$615:$M$676,7,FALSE)-SUM($D690:J690)</f>
        <v>#REF!</v>
      </c>
      <c r="L690" s="152" t="e">
        <f>VLOOKUP($A690,Atashe!$B$615:$M$676,7,FALSE)-SUM($D690:K690)</f>
        <v>#REF!</v>
      </c>
      <c r="M690" s="152" t="e">
        <f>VLOOKUP($A690,Atashe!$B$615:$M$676,7,FALSE)-SUM($D690:L690)</f>
        <v>#REF!</v>
      </c>
      <c r="N690" s="152" t="e">
        <f>VLOOKUP($A690,Atashe!$B$615:$M$676,7,FALSE)-SUM($D690:M690)</f>
        <v>#REF!</v>
      </c>
      <c r="O690" s="152" t="e">
        <f>VLOOKUP($A690,Atashe!$B$615:$M$676,7,FALSE)-SUM($D690:N690)</f>
        <v>#REF!</v>
      </c>
      <c r="P690" s="150" t="e">
        <f>SUM(D690:O690)</f>
        <v>#REF!</v>
      </c>
      <c r="Q690" s="150" t="e">
        <f t="shared" si="242"/>
        <v>#REF!</v>
      </c>
    </row>
    <row r="691" spans="1:17" s="240" customFormat="1" ht="18.75" x14ac:dyDescent="0.3">
      <c r="A691" s="15">
        <v>13952</v>
      </c>
      <c r="B691" s="24" t="s">
        <v>192</v>
      </c>
      <c r="C691" s="204">
        <f>SUMIF(Atashe!$B$615:$B$676,'Spenzimet mujore -Atashe'!A691,Atashe!$D$615:$D$676)</f>
        <v>0</v>
      </c>
      <c r="D691" s="152" t="e">
        <f>VLOOKUP($A691,Atashe!$B$615:$M$676,7,FALSE)</f>
        <v>#REF!</v>
      </c>
      <c r="E691" s="152" t="e">
        <f>VLOOKUP($A691,Atashe!$B$615:$M$676,7,FALSE)-SUM($D691:D691)</f>
        <v>#REF!</v>
      </c>
      <c r="F691" s="152" t="e">
        <f>VLOOKUP($A691,Atashe!$B$615:$M$676,7,FALSE)-SUM($D691:E691)</f>
        <v>#REF!</v>
      </c>
      <c r="G691" s="152" t="e">
        <f>VLOOKUP($A691,Atashe!$B$615:$M$676,7,FALSE)-SUM($D691:F691)</f>
        <v>#REF!</v>
      </c>
      <c r="H691" s="152" t="e">
        <f>VLOOKUP($A691,Atashe!$B$615:$M$676,7,FALSE)-SUM($D691:G691)</f>
        <v>#REF!</v>
      </c>
      <c r="I691" s="152" t="e">
        <f>VLOOKUP($A691,Atashe!$B$615:$M$676,7,FALSE)-SUM($D691:H691)</f>
        <v>#REF!</v>
      </c>
      <c r="J691" s="152" t="e">
        <f>VLOOKUP($A691,Atashe!$B$615:$M$676,7,FALSE)-SUM($D691:I691)</f>
        <v>#REF!</v>
      </c>
      <c r="K691" s="152" t="e">
        <f>VLOOKUP($A691,Atashe!$B$615:$M$676,7,FALSE)-SUM($D691:J691)</f>
        <v>#REF!</v>
      </c>
      <c r="L691" s="152" t="e">
        <f>VLOOKUP($A691,Atashe!$B$615:$M$676,7,FALSE)-SUM($D691:K691)</f>
        <v>#REF!</v>
      </c>
      <c r="M691" s="152" t="e">
        <f>VLOOKUP($A691,Atashe!$B$615:$M$676,7,FALSE)-SUM($D691:L691)</f>
        <v>#REF!</v>
      </c>
      <c r="N691" s="152" t="e">
        <f>VLOOKUP($A691,Atashe!$B$615:$M$676,7,FALSE)-SUM($D691:M691)</f>
        <v>#REF!</v>
      </c>
      <c r="O691" s="152" t="e">
        <f>VLOOKUP($A691,Atashe!$B$615:$M$676,7,FALSE)-SUM($D691:N691)</f>
        <v>#REF!</v>
      </c>
      <c r="P691" s="150" t="e">
        <f>SUM(D691:O691)</f>
        <v>#REF!</v>
      </c>
      <c r="Q691" s="150" t="e">
        <f>IF(P691&gt;0,P691/C691*100," ")</f>
        <v>#REF!</v>
      </c>
    </row>
    <row r="692" spans="1:17" ht="18.75" x14ac:dyDescent="0.3">
      <c r="A692" s="15">
        <v>13953</v>
      </c>
      <c r="B692" s="24" t="s">
        <v>130</v>
      </c>
      <c r="C692" s="204">
        <f>SUMIF(Atashe!$B$615:$B$676,'Spenzimet mujore -Atashe'!A692,Atashe!$D$615:$D$676)</f>
        <v>0</v>
      </c>
      <c r="D692" s="152" t="e">
        <f>VLOOKUP($A692,Atashe!$B$615:$M$676,7,FALSE)</f>
        <v>#REF!</v>
      </c>
      <c r="E692" s="152" t="e">
        <f>VLOOKUP($A692,Atashe!$B$615:$M$676,7,FALSE)-SUM($D692:D692)</f>
        <v>#REF!</v>
      </c>
      <c r="F692" s="152" t="e">
        <f>VLOOKUP($A692,Atashe!$B$615:$M$676,7,FALSE)-SUM($D692:E692)</f>
        <v>#REF!</v>
      </c>
      <c r="G692" s="152" t="e">
        <f>VLOOKUP($A692,Atashe!$B$615:$M$676,7,FALSE)-SUM($D692:F692)</f>
        <v>#REF!</v>
      </c>
      <c r="H692" s="152" t="e">
        <f>VLOOKUP($A692,Atashe!$B$615:$M$676,7,FALSE)-SUM($D692:G692)</f>
        <v>#REF!</v>
      </c>
      <c r="I692" s="152" t="e">
        <f>VLOOKUP($A692,Atashe!$B$615:$M$676,7,FALSE)-SUM($D692:H692)</f>
        <v>#REF!</v>
      </c>
      <c r="J692" s="152" t="e">
        <f>VLOOKUP($A692,Atashe!$B$615:$M$676,7,FALSE)-SUM($D692:I692)</f>
        <v>#REF!</v>
      </c>
      <c r="K692" s="152" t="e">
        <f>VLOOKUP($A692,Atashe!$B$615:$M$676,7,FALSE)-SUM($D692:J692)</f>
        <v>#REF!</v>
      </c>
      <c r="L692" s="152" t="e">
        <f>VLOOKUP($A692,Atashe!$B$615:$M$676,7,FALSE)-SUM($D692:K692)</f>
        <v>#REF!</v>
      </c>
      <c r="M692" s="152" t="e">
        <f>VLOOKUP($A692,Atashe!$B$615:$M$676,7,FALSE)-SUM($D692:L692)</f>
        <v>#REF!</v>
      </c>
      <c r="N692" s="152" t="e">
        <f>VLOOKUP($A692,Atashe!$B$615:$M$676,7,FALSE)-SUM($D692:M692)</f>
        <v>#REF!</v>
      </c>
      <c r="O692" s="152" t="e">
        <f>VLOOKUP($A692,Atashe!$B$615:$M$676,7,FALSE)-SUM($D692:N692)</f>
        <v>#REF!</v>
      </c>
      <c r="P692" s="150" t="e">
        <f>SUM(D692:O692)</f>
        <v>#REF!</v>
      </c>
      <c r="Q692" s="150" t="e">
        <f t="shared" si="242"/>
        <v>#REF!</v>
      </c>
    </row>
    <row r="693" spans="1:17" ht="18.75" x14ac:dyDescent="0.3">
      <c r="A693" s="189">
        <v>1400</v>
      </c>
      <c r="B693" s="190" t="s">
        <v>124</v>
      </c>
      <c r="C693" s="191">
        <f t="shared" ref="C693:N693" si="247">SUM(C694:C697)</f>
        <v>0</v>
      </c>
      <c r="D693" s="191" t="e">
        <f t="shared" si="247"/>
        <v>#REF!</v>
      </c>
      <c r="E693" s="191" t="e">
        <f t="shared" si="247"/>
        <v>#REF!</v>
      </c>
      <c r="F693" s="191" t="e">
        <f t="shared" si="247"/>
        <v>#REF!</v>
      </c>
      <c r="G693" s="191" t="e">
        <f t="shared" si="247"/>
        <v>#REF!</v>
      </c>
      <c r="H693" s="191" t="e">
        <f t="shared" si="247"/>
        <v>#REF!</v>
      </c>
      <c r="I693" s="191" t="e">
        <f t="shared" si="247"/>
        <v>#REF!</v>
      </c>
      <c r="J693" s="191" t="e">
        <f t="shared" si="247"/>
        <v>#REF!</v>
      </c>
      <c r="K693" s="191" t="e">
        <f t="shared" si="247"/>
        <v>#REF!</v>
      </c>
      <c r="L693" s="191" t="e">
        <f t="shared" si="247"/>
        <v>#REF!</v>
      </c>
      <c r="M693" s="191" t="e">
        <f t="shared" si="247"/>
        <v>#REF!</v>
      </c>
      <c r="N693" s="191" t="e">
        <f t="shared" si="247"/>
        <v>#REF!</v>
      </c>
      <c r="O693" s="191" t="e">
        <f>SUM(O694:O697)</f>
        <v>#REF!</v>
      </c>
      <c r="P693" s="191" t="e">
        <f>SUM(P694:P697)</f>
        <v>#REF!</v>
      </c>
      <c r="Q693" s="191" t="e">
        <f t="shared" si="242"/>
        <v>#REF!</v>
      </c>
    </row>
    <row r="694" spans="1:17" ht="18.75" x14ac:dyDescent="0.3">
      <c r="A694" s="15">
        <v>14010</v>
      </c>
      <c r="B694" s="24" t="s">
        <v>9</v>
      </c>
      <c r="C694" s="204">
        <f>SUMIF(Atashe!$B$615:$B$676,'Spenzimet mujore -Atashe'!A694,Atashe!$D$615:$D$676)</f>
        <v>0</v>
      </c>
      <c r="D694" s="152" t="e">
        <f>VLOOKUP($A694,Atashe!$B$615:$M$676,7,FALSE)</f>
        <v>#REF!</v>
      </c>
      <c r="E694" s="152" t="e">
        <f>VLOOKUP($A694,Atashe!$B$615:$M$676,7,FALSE)-SUM($D694:D694)</f>
        <v>#REF!</v>
      </c>
      <c r="F694" s="152" t="e">
        <f>VLOOKUP($A694,Atashe!$B$615:$M$676,7,FALSE)-SUM($D694:E694)</f>
        <v>#REF!</v>
      </c>
      <c r="G694" s="152" t="e">
        <f>VLOOKUP($A694,Atashe!$B$615:$M$676,7,FALSE)-SUM($D694:F694)</f>
        <v>#REF!</v>
      </c>
      <c r="H694" s="152" t="e">
        <f>VLOOKUP($A694,Atashe!$B$615:$M$676,7,FALSE)-SUM($D694:G694)</f>
        <v>#REF!</v>
      </c>
      <c r="I694" s="152" t="e">
        <f>VLOOKUP($A694,Atashe!$B$615:$M$676,7,FALSE)-SUM($D694:H694)</f>
        <v>#REF!</v>
      </c>
      <c r="J694" s="152" t="e">
        <f>VLOOKUP($A694,Atashe!$B$615:$M$676,7,FALSE)-SUM($D694:I694)</f>
        <v>#REF!</v>
      </c>
      <c r="K694" s="152" t="e">
        <f>VLOOKUP($A694,Atashe!$B$615:$M$676,7,FALSE)-SUM($D694:J694)</f>
        <v>#REF!</v>
      </c>
      <c r="L694" s="152" t="e">
        <f>VLOOKUP($A694,Atashe!$B$615:$M$676,7,FALSE)-SUM($D694:K694)</f>
        <v>#REF!</v>
      </c>
      <c r="M694" s="152" t="e">
        <f>VLOOKUP($A694,Atashe!$B$615:$M$676,7,FALSE)-SUM($D694:L694)</f>
        <v>#REF!</v>
      </c>
      <c r="N694" s="152" t="e">
        <f>VLOOKUP($A694,Atashe!$B$615:$M$676,7,FALSE)-SUM($D694:M694)</f>
        <v>#REF!</v>
      </c>
      <c r="O694" s="152" t="e">
        <f>VLOOKUP($A694,Atashe!$B$615:$M$676,7,FALSE)-SUM($D694:N694)</f>
        <v>#REF!</v>
      </c>
      <c r="P694" s="150" t="e">
        <f>SUM(D694:O694)</f>
        <v>#REF!</v>
      </c>
      <c r="Q694" s="150" t="e">
        <f t="shared" si="242"/>
        <v>#REF!</v>
      </c>
    </row>
    <row r="695" spans="1:17" ht="18.75" x14ac:dyDescent="0.3">
      <c r="A695" s="15">
        <v>14020</v>
      </c>
      <c r="B695" s="24" t="s">
        <v>135</v>
      </c>
      <c r="C695" s="204">
        <f>SUMIF(Atashe!$B$615:$B$676,'Spenzimet mujore -Atashe'!A695,Atashe!$D$615:$D$676)</f>
        <v>0</v>
      </c>
      <c r="D695" s="152" t="e">
        <f>VLOOKUP($A695,Atashe!$B$615:$M$676,7,FALSE)</f>
        <v>#REF!</v>
      </c>
      <c r="E695" s="152" t="e">
        <f>VLOOKUP($A695,Atashe!$B$615:$M$676,7,FALSE)-SUM($D695:D695)</f>
        <v>#REF!</v>
      </c>
      <c r="F695" s="152" t="e">
        <f>VLOOKUP($A695,Atashe!$B$615:$M$676,7,FALSE)-SUM($D695:E695)</f>
        <v>#REF!</v>
      </c>
      <c r="G695" s="152" t="e">
        <f>VLOOKUP($A695,Atashe!$B$615:$M$676,7,FALSE)-SUM($D695:F695)</f>
        <v>#REF!</v>
      </c>
      <c r="H695" s="152" t="e">
        <f>VLOOKUP($A695,Atashe!$B$615:$M$676,7,FALSE)-SUM($D695:G695)</f>
        <v>#REF!</v>
      </c>
      <c r="I695" s="152" t="e">
        <f>VLOOKUP($A695,Atashe!$B$615:$M$676,7,FALSE)-SUM($D695:H695)</f>
        <v>#REF!</v>
      </c>
      <c r="J695" s="152" t="e">
        <f>VLOOKUP($A695,Atashe!$B$615:$M$676,7,FALSE)-SUM($D695:I695)</f>
        <v>#REF!</v>
      </c>
      <c r="K695" s="152" t="e">
        <f>VLOOKUP($A695,Atashe!$B$615:$M$676,7,FALSE)-SUM($D695:J695)</f>
        <v>#REF!</v>
      </c>
      <c r="L695" s="152" t="e">
        <f>VLOOKUP($A695,Atashe!$B$615:$M$676,7,FALSE)-SUM($D695:K695)</f>
        <v>#REF!</v>
      </c>
      <c r="M695" s="152" t="e">
        <f>VLOOKUP($A695,Atashe!$B$615:$M$676,7,FALSE)-SUM($D695:L695)</f>
        <v>#REF!</v>
      </c>
      <c r="N695" s="152" t="e">
        <f>VLOOKUP($A695,Atashe!$B$615:$M$676,7,FALSE)-SUM($D695:M695)</f>
        <v>#REF!</v>
      </c>
      <c r="O695" s="152" t="e">
        <f>VLOOKUP($A695,Atashe!$B$615:$M$676,7,FALSE)-SUM($D695:N695)</f>
        <v>#REF!</v>
      </c>
      <c r="P695" s="150" t="e">
        <f>SUM(D695:O695)</f>
        <v>#REF!</v>
      </c>
      <c r="Q695" s="150" t="e">
        <f t="shared" si="242"/>
        <v>#REF!</v>
      </c>
    </row>
    <row r="696" spans="1:17" s="230" customFormat="1" ht="18.75" x14ac:dyDescent="0.3">
      <c r="A696" s="15">
        <v>14040</v>
      </c>
      <c r="B696" s="24" t="s">
        <v>29</v>
      </c>
      <c r="C696" s="204">
        <f>SUMIF(Atashe!$B$615:$B$676,'Spenzimet mujore -Atashe'!A696,Atashe!$D$615:$D$676)</f>
        <v>0</v>
      </c>
      <c r="D696" s="152" t="e">
        <f>VLOOKUP($A696,Atashe!$B$615:$M$676,7,FALSE)</f>
        <v>#REF!</v>
      </c>
      <c r="E696" s="152" t="e">
        <f>VLOOKUP($A696,Atashe!$B$615:$M$676,7,FALSE)-SUM($D696:D696)</f>
        <v>#REF!</v>
      </c>
      <c r="F696" s="152" t="e">
        <f>VLOOKUP($A696,Atashe!$B$615:$M$676,7,FALSE)-SUM($D696:E696)</f>
        <v>#REF!</v>
      </c>
      <c r="G696" s="152" t="e">
        <f>VLOOKUP($A696,Atashe!$B$615:$M$676,7,FALSE)-SUM($D696:F696)</f>
        <v>#REF!</v>
      </c>
      <c r="H696" s="152" t="e">
        <f>VLOOKUP($A696,Atashe!$B$615:$M$676,7,FALSE)-SUM($D696:G696)</f>
        <v>#REF!</v>
      </c>
      <c r="I696" s="152" t="e">
        <f>VLOOKUP($A696,Atashe!$B$615:$M$676,7,FALSE)-SUM($D696:H696)</f>
        <v>#REF!</v>
      </c>
      <c r="J696" s="152" t="e">
        <f>VLOOKUP($A696,Atashe!$B$615:$M$676,7,FALSE)-SUM($D696:I696)</f>
        <v>#REF!</v>
      </c>
      <c r="K696" s="152" t="e">
        <f>VLOOKUP($A696,Atashe!$B$615:$M$676,7,FALSE)-SUM($D696:J696)</f>
        <v>#REF!</v>
      </c>
      <c r="L696" s="152" t="e">
        <f>VLOOKUP($A696,Atashe!$B$615:$M$676,7,FALSE)-SUM($D696:K696)</f>
        <v>#REF!</v>
      </c>
      <c r="M696" s="152" t="e">
        <f>VLOOKUP($A696,Atashe!$B$615:$M$676,7,FALSE)-SUM($D696:L696)</f>
        <v>#REF!</v>
      </c>
      <c r="N696" s="152" t="e">
        <f>VLOOKUP($A696,Atashe!$B$615:$M$676,7,FALSE)-SUM($D696:M696)</f>
        <v>#REF!</v>
      </c>
      <c r="O696" s="152" t="e">
        <f>VLOOKUP($A696,Atashe!$B$615:$M$676,7,FALSE)-SUM($D696:N696)</f>
        <v>#REF!</v>
      </c>
      <c r="P696" s="150" t="e">
        <f>SUM(D696:O696)</f>
        <v>#REF!</v>
      </c>
      <c r="Q696" s="150" t="e">
        <f>IF(P696&gt;0,P696/C696*100," ")</f>
        <v>#REF!</v>
      </c>
    </row>
    <row r="697" spans="1:17" ht="18.75" x14ac:dyDescent="0.3">
      <c r="A697" s="15">
        <v>14050</v>
      </c>
      <c r="B697" s="24" t="s">
        <v>190</v>
      </c>
      <c r="C697" s="204">
        <f>SUMIF(Atashe!$B$615:$B$676,'Spenzimet mujore -Atashe'!A697,Atashe!$D$615:$D$676)</f>
        <v>0</v>
      </c>
      <c r="D697" s="152" t="e">
        <f>VLOOKUP($A697,Atashe!$B$615:$M$676,7,FALSE)</f>
        <v>#REF!</v>
      </c>
      <c r="E697" s="152" t="e">
        <f>VLOOKUP($A697,Atashe!$B$615:$M$676,7,FALSE)-SUM($D697:D697)</f>
        <v>#REF!</v>
      </c>
      <c r="F697" s="152" t="e">
        <f>VLOOKUP($A697,Atashe!$B$615:$M$676,7,FALSE)-SUM($D697:E697)</f>
        <v>#REF!</v>
      </c>
      <c r="G697" s="152" t="e">
        <f>VLOOKUP($A697,Atashe!$B$615:$M$676,7,FALSE)-SUM($D697:F697)</f>
        <v>#REF!</v>
      </c>
      <c r="H697" s="152" t="e">
        <f>VLOOKUP($A697,Atashe!$B$615:$M$676,7,FALSE)-SUM($D697:G697)</f>
        <v>#REF!</v>
      </c>
      <c r="I697" s="152" t="e">
        <f>VLOOKUP($A697,Atashe!$B$615:$M$676,7,FALSE)-SUM($D697:H697)</f>
        <v>#REF!</v>
      </c>
      <c r="J697" s="152" t="e">
        <f>VLOOKUP($A697,Atashe!$B$615:$M$676,7,FALSE)-SUM($D697:I697)</f>
        <v>#REF!</v>
      </c>
      <c r="K697" s="152" t="e">
        <f>VLOOKUP($A697,Atashe!$B$615:$M$676,7,FALSE)-SUM($D697:J697)</f>
        <v>#REF!</v>
      </c>
      <c r="L697" s="152" t="e">
        <f>VLOOKUP($A697,Atashe!$B$615:$M$676,7,FALSE)-SUM($D697:K697)</f>
        <v>#REF!</v>
      </c>
      <c r="M697" s="152" t="e">
        <f>VLOOKUP($A697,Atashe!$B$615:$M$676,7,FALSE)-SUM($D697:L697)</f>
        <v>#REF!</v>
      </c>
      <c r="N697" s="152" t="e">
        <f>VLOOKUP($A697,Atashe!$B$615:$M$676,7,FALSE)-SUM($D697:M697)</f>
        <v>#REF!</v>
      </c>
      <c r="O697" s="152" t="e">
        <f>VLOOKUP($A697,Atashe!$B$615:$M$676,7,FALSE)-SUM($D697:N697)</f>
        <v>#REF!</v>
      </c>
      <c r="P697" s="150" t="e">
        <f>SUM(D697:O697)</f>
        <v>#REF!</v>
      </c>
      <c r="Q697" s="150" t="e">
        <f t="shared" si="242"/>
        <v>#REF!</v>
      </c>
    </row>
    <row r="698" spans="1:17" ht="18.75" x14ac:dyDescent="0.3">
      <c r="A698" s="189">
        <v>1410</v>
      </c>
      <c r="B698" s="190" t="s">
        <v>125</v>
      </c>
      <c r="C698" s="191">
        <f t="shared" ref="C698:N698" si="248">SUM(C699:C701)</f>
        <v>0</v>
      </c>
      <c r="D698" s="191" t="e">
        <f t="shared" si="248"/>
        <v>#REF!</v>
      </c>
      <c r="E698" s="191" t="e">
        <f t="shared" si="248"/>
        <v>#REF!</v>
      </c>
      <c r="F698" s="191" t="e">
        <f t="shared" si="248"/>
        <v>#REF!</v>
      </c>
      <c r="G698" s="191" t="e">
        <f t="shared" si="248"/>
        <v>#REF!</v>
      </c>
      <c r="H698" s="191" t="e">
        <f t="shared" si="248"/>
        <v>#REF!</v>
      </c>
      <c r="I698" s="191" t="e">
        <f t="shared" si="248"/>
        <v>#REF!</v>
      </c>
      <c r="J698" s="191" t="e">
        <f t="shared" si="248"/>
        <v>#REF!</v>
      </c>
      <c r="K698" s="191" t="e">
        <f t="shared" si="248"/>
        <v>#REF!</v>
      </c>
      <c r="L698" s="191" t="e">
        <f t="shared" si="248"/>
        <v>#REF!</v>
      </c>
      <c r="M698" s="191" t="e">
        <f t="shared" si="248"/>
        <v>#REF!</v>
      </c>
      <c r="N698" s="191" t="e">
        <f t="shared" si="248"/>
        <v>#REF!</v>
      </c>
      <c r="O698" s="191" t="e">
        <f>SUM(O699:O701)</f>
        <v>#REF!</v>
      </c>
      <c r="P698" s="191" t="e">
        <f>SUM(P699:P701)</f>
        <v>#REF!</v>
      </c>
      <c r="Q698" s="191" t="e">
        <f t="shared" si="242"/>
        <v>#REF!</v>
      </c>
    </row>
    <row r="699" spans="1:17" ht="18.75" x14ac:dyDescent="0.3">
      <c r="A699" s="15">
        <v>14110</v>
      </c>
      <c r="B699" s="22" t="s">
        <v>30</v>
      </c>
      <c r="C699" s="204">
        <f>SUMIF(Atashe!$B$615:$B$676,'Spenzimet mujore -Atashe'!A699,Atashe!$D$615:$D$676)</f>
        <v>0</v>
      </c>
      <c r="D699" s="152" t="e">
        <f>VLOOKUP($A699,Atashe!$B$615:$M$676,7,FALSE)</f>
        <v>#REF!</v>
      </c>
      <c r="E699" s="152" t="e">
        <f>VLOOKUP($A699,Atashe!$B$615:$M$676,7,FALSE)-SUM($D699:D699)</f>
        <v>#REF!</v>
      </c>
      <c r="F699" s="152" t="e">
        <f>VLOOKUP($A699,Atashe!$B$615:$M$676,7,FALSE)-SUM($D699:E699)</f>
        <v>#REF!</v>
      </c>
      <c r="G699" s="152" t="e">
        <f>VLOOKUP($A699,Atashe!$B$615:$M$676,7,FALSE)-SUM($D699:F699)</f>
        <v>#REF!</v>
      </c>
      <c r="H699" s="152" t="e">
        <f>VLOOKUP($A699,Atashe!$B$615:$M$676,7,FALSE)-SUM($D699:G699)</f>
        <v>#REF!</v>
      </c>
      <c r="I699" s="152" t="e">
        <f>VLOOKUP($A699,Atashe!$B$615:$M$676,7,FALSE)-SUM($D699:H699)</f>
        <v>#REF!</v>
      </c>
      <c r="J699" s="152" t="e">
        <f>VLOOKUP($A699,Atashe!$B$615:$M$676,7,FALSE)-SUM($D699:I699)</f>
        <v>#REF!</v>
      </c>
      <c r="K699" s="152" t="e">
        <f>VLOOKUP($A699,Atashe!$B$615:$M$676,7,FALSE)-SUM($D699:J699)</f>
        <v>#REF!</v>
      </c>
      <c r="L699" s="152" t="e">
        <f>VLOOKUP($A699,Atashe!$B$615:$M$676,7,FALSE)-SUM($D699:K699)</f>
        <v>#REF!</v>
      </c>
      <c r="M699" s="152" t="e">
        <f>VLOOKUP($A699,Atashe!$B$615:$M$676,7,FALSE)-SUM($D699:L699)</f>
        <v>#REF!</v>
      </c>
      <c r="N699" s="152" t="e">
        <f>VLOOKUP($A699,Atashe!$B$615:$M$676,7,FALSE)-SUM($D699:M699)</f>
        <v>#REF!</v>
      </c>
      <c r="O699" s="152" t="e">
        <f>VLOOKUP($A699,Atashe!$B$615:$M$676,7,FALSE)-SUM($D699:N699)</f>
        <v>#REF!</v>
      </c>
      <c r="P699" s="150" t="e">
        <f>SUM(D699:O699)</f>
        <v>#REF!</v>
      </c>
      <c r="Q699" s="150" t="e">
        <f t="shared" si="242"/>
        <v>#REF!</v>
      </c>
    </row>
    <row r="700" spans="1:17" ht="18.75" x14ac:dyDescent="0.3">
      <c r="A700" s="138">
        <v>14140</v>
      </c>
      <c r="B700" s="22" t="s">
        <v>82</v>
      </c>
      <c r="C700" s="204">
        <f>SUMIF(Atashe!$B$615:$B$676,'Spenzimet mujore -Atashe'!A700,Atashe!$D$615:$D$676)</f>
        <v>0</v>
      </c>
      <c r="D700" s="152" t="e">
        <f>VLOOKUP($A700,Atashe!$B$615:$M$676,7,FALSE)</f>
        <v>#REF!</v>
      </c>
      <c r="E700" s="152" t="e">
        <f>VLOOKUP($A700,Atashe!$B$615:$M$676,7,FALSE)-SUM($D700:D700)</f>
        <v>#REF!</v>
      </c>
      <c r="F700" s="152" t="e">
        <f>VLOOKUP($A700,Atashe!$B$615:$M$676,7,FALSE)-SUM($D700:E700)</f>
        <v>#REF!</v>
      </c>
      <c r="G700" s="152" t="e">
        <f>VLOOKUP($A700,Atashe!$B$615:$M$676,7,FALSE)-SUM($D700:F700)</f>
        <v>#REF!</v>
      </c>
      <c r="H700" s="152" t="e">
        <f>VLOOKUP($A700,Atashe!$B$615:$M$676,7,FALSE)-SUM($D700:G700)</f>
        <v>#REF!</v>
      </c>
      <c r="I700" s="152" t="e">
        <f>VLOOKUP($A700,Atashe!$B$615:$M$676,7,FALSE)-SUM($D700:H700)</f>
        <v>#REF!</v>
      </c>
      <c r="J700" s="152" t="e">
        <f>VLOOKUP($A700,Atashe!$B$615:$M$676,7,FALSE)-SUM($D700:I700)</f>
        <v>#REF!</v>
      </c>
      <c r="K700" s="152" t="e">
        <f>VLOOKUP($A700,Atashe!$B$615:$M$676,7,FALSE)-SUM($D700:J700)</f>
        <v>#REF!</v>
      </c>
      <c r="L700" s="152" t="e">
        <f>VLOOKUP($A700,Atashe!$B$615:$M$676,7,FALSE)-SUM($D700:K700)</f>
        <v>#REF!</v>
      </c>
      <c r="M700" s="152" t="e">
        <f>VLOOKUP($A700,Atashe!$B$615:$M$676,7,FALSE)-SUM($D700:L700)</f>
        <v>#REF!</v>
      </c>
      <c r="N700" s="152" t="e">
        <f>VLOOKUP($A700,Atashe!$B$615:$M$676,7,FALSE)-SUM($D700:M700)</f>
        <v>#REF!</v>
      </c>
      <c r="O700" s="152" t="e">
        <f>VLOOKUP($A700,Atashe!$B$615:$M$676,7,FALSE)-SUM($D700:N700)</f>
        <v>#REF!</v>
      </c>
      <c r="P700" s="150" t="e">
        <f>SUM(D700:O700)</f>
        <v>#REF!</v>
      </c>
      <c r="Q700" s="150" t="e">
        <f t="shared" si="242"/>
        <v>#REF!</v>
      </c>
    </row>
    <row r="701" spans="1:17" ht="18.75" x14ac:dyDescent="0.3">
      <c r="A701" s="196">
        <v>14150</v>
      </c>
      <c r="B701" s="22" t="s">
        <v>131</v>
      </c>
      <c r="C701" s="204">
        <f>SUMIF(Atashe!$B$615:$B$676,'Spenzimet mujore -Atashe'!A701,Atashe!$D$615:$D$676)</f>
        <v>0</v>
      </c>
      <c r="D701" s="152" t="e">
        <f>VLOOKUP($A701,Atashe!$B$615:$M$676,7,FALSE)</f>
        <v>#REF!</v>
      </c>
      <c r="E701" s="152" t="e">
        <f>VLOOKUP($A701,Atashe!$B$615:$M$676,7,FALSE)-SUM($D701:D701)</f>
        <v>#REF!</v>
      </c>
      <c r="F701" s="152" t="e">
        <f>VLOOKUP($A701,Atashe!$B$615:$M$676,7,FALSE)-SUM($D701:E701)</f>
        <v>#REF!</v>
      </c>
      <c r="G701" s="152" t="e">
        <f>VLOOKUP($A701,Atashe!$B$615:$M$676,7,FALSE)-SUM($D701:F701)</f>
        <v>#REF!</v>
      </c>
      <c r="H701" s="152" t="e">
        <f>VLOOKUP($A701,Atashe!$B$615:$M$676,7,FALSE)-SUM($D701:G701)</f>
        <v>#REF!</v>
      </c>
      <c r="I701" s="152" t="e">
        <f>VLOOKUP($A701,Atashe!$B$615:$M$676,7,FALSE)-SUM($D701:H701)</f>
        <v>#REF!</v>
      </c>
      <c r="J701" s="152" t="e">
        <f>VLOOKUP($A701,Atashe!$B$615:$M$676,7,FALSE)-SUM($D701:I701)</f>
        <v>#REF!</v>
      </c>
      <c r="K701" s="152" t="e">
        <f>VLOOKUP($A701,Atashe!$B$615:$M$676,7,FALSE)-SUM($D701:J701)</f>
        <v>#REF!</v>
      </c>
      <c r="L701" s="152" t="e">
        <f>VLOOKUP($A701,Atashe!$B$615:$M$676,7,FALSE)-SUM($D701:K701)</f>
        <v>#REF!</v>
      </c>
      <c r="M701" s="152" t="e">
        <f>VLOOKUP($A701,Atashe!$B$615:$M$676,7,FALSE)-SUM($D701:L701)</f>
        <v>#REF!</v>
      </c>
      <c r="N701" s="152" t="e">
        <f>VLOOKUP($A701,Atashe!$B$615:$M$676,7,FALSE)-SUM($D701:M701)</f>
        <v>#REF!</v>
      </c>
      <c r="O701" s="152" t="e">
        <f>VLOOKUP($A701,Atashe!$B$615:$M$676,7,FALSE)-SUM($D701:N701)</f>
        <v>#REF!</v>
      </c>
      <c r="P701" s="150" t="e">
        <f>SUM(D701:O701)</f>
        <v>#REF!</v>
      </c>
      <c r="Q701" s="150" t="e">
        <f t="shared" si="242"/>
        <v>#REF!</v>
      </c>
    </row>
    <row r="702" spans="1:17" ht="18.75" x14ac:dyDescent="0.3">
      <c r="A702" s="189">
        <v>1420</v>
      </c>
      <c r="B702" s="190" t="s">
        <v>126</v>
      </c>
      <c r="C702" s="191">
        <f t="shared" ref="C702:P702" si="249">SUM(C703:C703)</f>
        <v>0</v>
      </c>
      <c r="D702" s="191" t="e">
        <f t="shared" si="249"/>
        <v>#REF!</v>
      </c>
      <c r="E702" s="191" t="e">
        <f t="shared" si="249"/>
        <v>#REF!</v>
      </c>
      <c r="F702" s="191" t="e">
        <f t="shared" si="249"/>
        <v>#REF!</v>
      </c>
      <c r="G702" s="191" t="e">
        <f t="shared" si="249"/>
        <v>#REF!</v>
      </c>
      <c r="H702" s="191" t="e">
        <f t="shared" si="249"/>
        <v>#REF!</v>
      </c>
      <c r="I702" s="191" t="e">
        <f t="shared" si="249"/>
        <v>#REF!</v>
      </c>
      <c r="J702" s="191" t="e">
        <f t="shared" si="249"/>
        <v>#REF!</v>
      </c>
      <c r="K702" s="191" t="e">
        <f t="shared" si="249"/>
        <v>#REF!</v>
      </c>
      <c r="L702" s="191" t="e">
        <f t="shared" si="249"/>
        <v>#REF!</v>
      </c>
      <c r="M702" s="191" t="e">
        <f t="shared" si="249"/>
        <v>#REF!</v>
      </c>
      <c r="N702" s="191" t="e">
        <f t="shared" si="249"/>
        <v>#REF!</v>
      </c>
      <c r="O702" s="191" t="e">
        <f t="shared" si="249"/>
        <v>#REF!</v>
      </c>
      <c r="P702" s="191" t="e">
        <f t="shared" si="249"/>
        <v>#REF!</v>
      </c>
      <c r="Q702" s="191" t="e">
        <f t="shared" si="242"/>
        <v>#REF!</v>
      </c>
    </row>
    <row r="703" spans="1:17" ht="18.75" x14ac:dyDescent="0.3">
      <c r="A703" s="196">
        <v>14210</v>
      </c>
      <c r="B703" s="22" t="s">
        <v>17</v>
      </c>
      <c r="C703" s="204">
        <f>SUMIF(Atashe!$B$615:$B$676,'Spenzimet mujore -Atashe'!A703,Atashe!$D$615:$D$676)</f>
        <v>0</v>
      </c>
      <c r="D703" s="152" t="e">
        <f>VLOOKUP($A703,Atashe!$B$615:$M$676,7,FALSE)</f>
        <v>#REF!</v>
      </c>
      <c r="E703" s="152" t="e">
        <f>VLOOKUP($A703,Atashe!$B$615:$M$676,7,FALSE)-SUM($D703:D703)</f>
        <v>#REF!</v>
      </c>
      <c r="F703" s="152" t="e">
        <f>VLOOKUP($A703,Atashe!$B$615:$M$676,7,FALSE)-SUM($D703:E703)</f>
        <v>#REF!</v>
      </c>
      <c r="G703" s="152" t="e">
        <f>VLOOKUP($A703,Atashe!$B$615:$M$676,7,FALSE)-SUM($D703:F703)</f>
        <v>#REF!</v>
      </c>
      <c r="H703" s="152" t="e">
        <f>VLOOKUP($A703,Atashe!$B$615:$M$676,7,FALSE)-SUM($D703:G703)</f>
        <v>#REF!</v>
      </c>
      <c r="I703" s="152" t="e">
        <f>VLOOKUP($A703,Atashe!$B$615:$M$676,7,FALSE)-SUM($D703:H703)</f>
        <v>#REF!</v>
      </c>
      <c r="J703" s="152" t="e">
        <f>VLOOKUP($A703,Atashe!$B$615:$M$676,7,FALSE)-SUM($D703:I703)</f>
        <v>#REF!</v>
      </c>
      <c r="K703" s="152" t="e">
        <f>VLOOKUP($A703,Atashe!$B$615:$M$676,7,FALSE)-SUM($D703:J703)</f>
        <v>#REF!</v>
      </c>
      <c r="L703" s="152" t="e">
        <f>VLOOKUP($A703,Atashe!$B$615:$M$676,7,FALSE)-SUM($D703:K703)</f>
        <v>#REF!</v>
      </c>
      <c r="M703" s="152" t="e">
        <f>VLOOKUP($A703,Atashe!$B$615:$M$676,7,FALSE)-SUM($D703:L703)</f>
        <v>#REF!</v>
      </c>
      <c r="N703" s="152" t="e">
        <f>VLOOKUP($A703,Atashe!$B$615:$M$676,7,FALSE)-SUM($D703:M703)</f>
        <v>#REF!</v>
      </c>
      <c r="O703" s="152" t="e">
        <f>VLOOKUP($A703,Atashe!$B$615:$M$676,7,FALSE)-SUM($D703:N703)</f>
        <v>#REF!</v>
      </c>
      <c r="P703" s="150" t="e">
        <f>SUM(D703:O703)</f>
        <v>#REF!</v>
      </c>
      <c r="Q703" s="150" t="e">
        <f t="shared" si="242"/>
        <v>#REF!</v>
      </c>
    </row>
    <row r="704" spans="1:17" ht="18.75" x14ac:dyDescent="0.3">
      <c r="A704" s="189">
        <v>1430</v>
      </c>
      <c r="B704" s="190" t="s">
        <v>132</v>
      </c>
      <c r="C704" s="191">
        <f t="shared" ref="C704:N704" si="250">SUM(C705:C706)</f>
        <v>0</v>
      </c>
      <c r="D704" s="191" t="e">
        <f t="shared" si="250"/>
        <v>#REF!</v>
      </c>
      <c r="E704" s="191" t="e">
        <f t="shared" si="250"/>
        <v>#REF!</v>
      </c>
      <c r="F704" s="191" t="e">
        <f t="shared" si="250"/>
        <v>#REF!</v>
      </c>
      <c r="G704" s="191" t="e">
        <f t="shared" si="250"/>
        <v>#REF!</v>
      </c>
      <c r="H704" s="191" t="e">
        <f t="shared" si="250"/>
        <v>#REF!</v>
      </c>
      <c r="I704" s="191" t="e">
        <f t="shared" si="250"/>
        <v>#REF!</v>
      </c>
      <c r="J704" s="191" t="e">
        <f t="shared" si="250"/>
        <v>#REF!</v>
      </c>
      <c r="K704" s="191" t="e">
        <f t="shared" si="250"/>
        <v>#REF!</v>
      </c>
      <c r="L704" s="191" t="e">
        <f t="shared" si="250"/>
        <v>#REF!</v>
      </c>
      <c r="M704" s="191" t="e">
        <f t="shared" si="250"/>
        <v>#REF!</v>
      </c>
      <c r="N704" s="191" t="e">
        <f t="shared" si="250"/>
        <v>#REF!</v>
      </c>
      <c r="O704" s="191" t="e">
        <f>SUM(O705:O706)</f>
        <v>#REF!</v>
      </c>
      <c r="P704" s="191" t="e">
        <f>SUM(P705:P706)</f>
        <v>#REF!</v>
      </c>
      <c r="Q704" s="191" t="e">
        <f t="shared" si="242"/>
        <v>#REF!</v>
      </c>
    </row>
    <row r="705" spans="1:17" ht="18.75" x14ac:dyDescent="0.3">
      <c r="A705" s="196">
        <v>14310</v>
      </c>
      <c r="B705" s="22" t="s">
        <v>20</v>
      </c>
      <c r="C705" s="204">
        <f>SUMIF(Atashe!$B$615:$B$676,'Spenzimet mujore -Atashe'!A705,Atashe!$D$615:$D$676)</f>
        <v>0</v>
      </c>
      <c r="D705" s="152" t="e">
        <f>VLOOKUP($A705,Atashe!$B$615:$M$676,7,FALSE)</f>
        <v>#REF!</v>
      </c>
      <c r="E705" s="152" t="e">
        <f>VLOOKUP($A705,Atashe!$B$615:$M$676,7,FALSE)-SUM($D705:D705)</f>
        <v>#REF!</v>
      </c>
      <c r="F705" s="152" t="e">
        <f>VLOOKUP($A705,Atashe!$B$615:$M$676,7,FALSE)-SUM($D705:E705)</f>
        <v>#REF!</v>
      </c>
      <c r="G705" s="152" t="e">
        <f>VLOOKUP($A705,Atashe!$B$615:$M$676,7,FALSE)-SUM($D705:F705)</f>
        <v>#REF!</v>
      </c>
      <c r="H705" s="152" t="e">
        <f>VLOOKUP($A705,Atashe!$B$615:$M$676,7,FALSE)-SUM($D705:G705)</f>
        <v>#REF!</v>
      </c>
      <c r="I705" s="152" t="e">
        <f>VLOOKUP($A705,Atashe!$B$615:$M$676,7,FALSE)-SUM($D705:H705)</f>
        <v>#REF!</v>
      </c>
      <c r="J705" s="152" t="e">
        <f>VLOOKUP($A705,Atashe!$B$615:$M$676,7,FALSE)-SUM($D705:I705)</f>
        <v>#REF!</v>
      </c>
      <c r="K705" s="152" t="e">
        <f>VLOOKUP($A705,Atashe!$B$615:$M$676,7,FALSE)-SUM($D705:J705)</f>
        <v>#REF!</v>
      </c>
      <c r="L705" s="152" t="e">
        <f>VLOOKUP($A705,Atashe!$B$615:$M$676,7,FALSE)-SUM($D705:K705)</f>
        <v>#REF!</v>
      </c>
      <c r="M705" s="152" t="e">
        <f>VLOOKUP($A705,Atashe!$B$615:$M$676,7,FALSE)-SUM($D705:L705)</f>
        <v>#REF!</v>
      </c>
      <c r="N705" s="152" t="e">
        <f>VLOOKUP($A705,Atashe!$B$615:$M$676,7,FALSE)-SUM($D705:M705)</f>
        <v>#REF!</v>
      </c>
      <c r="O705" s="152" t="e">
        <f>VLOOKUP($A705,Atashe!$B$615:$M$676,7,FALSE)-SUM($D705:N705)</f>
        <v>#REF!</v>
      </c>
      <c r="P705" s="150" t="e">
        <f>SUM(D705:O705)</f>
        <v>#REF!</v>
      </c>
      <c r="Q705" s="150" t="e">
        <f t="shared" si="242"/>
        <v>#REF!</v>
      </c>
    </row>
    <row r="706" spans="1:17" ht="18.75" x14ac:dyDescent="0.3">
      <c r="A706" s="196">
        <v>14320</v>
      </c>
      <c r="B706" s="22" t="s">
        <v>133</v>
      </c>
      <c r="C706" s="204">
        <f>SUMIF(Atashe!$B$615:$B$676,'Spenzimet mujore -Atashe'!A706,Atashe!$D$615:$D$676)</f>
        <v>0</v>
      </c>
      <c r="D706" s="152" t="e">
        <f>VLOOKUP($A706,Atashe!$B$615:$M$676,7,FALSE)</f>
        <v>#REF!</v>
      </c>
      <c r="E706" s="152" t="e">
        <f>VLOOKUP($A706,Atashe!$B$615:$M$676,7,FALSE)-SUM($D706:D706)</f>
        <v>#REF!</v>
      </c>
      <c r="F706" s="152" t="e">
        <f>VLOOKUP($A706,Atashe!$B$615:$M$676,7,FALSE)-SUM($D706:E706)</f>
        <v>#REF!</v>
      </c>
      <c r="G706" s="152" t="e">
        <f>VLOOKUP($A706,Atashe!$B$615:$M$676,7,FALSE)-SUM($D706:F706)</f>
        <v>#REF!</v>
      </c>
      <c r="H706" s="152" t="e">
        <f>VLOOKUP($A706,Atashe!$B$615:$M$676,7,FALSE)-SUM($D706:G706)</f>
        <v>#REF!</v>
      </c>
      <c r="I706" s="152" t="e">
        <f>VLOOKUP($A706,Atashe!$B$615:$M$676,7,FALSE)-SUM($D706:H706)</f>
        <v>#REF!</v>
      </c>
      <c r="J706" s="152" t="e">
        <f>VLOOKUP($A706,Atashe!$B$615:$M$676,7,FALSE)-SUM($D706:I706)</f>
        <v>#REF!</v>
      </c>
      <c r="K706" s="152" t="e">
        <f>VLOOKUP($A706,Atashe!$B$615:$M$676,7,FALSE)-SUM($D706:J706)</f>
        <v>#REF!</v>
      </c>
      <c r="L706" s="152" t="e">
        <f>VLOOKUP($A706,Atashe!$B$615:$M$676,7,FALSE)-SUM($D706:K706)</f>
        <v>#REF!</v>
      </c>
      <c r="M706" s="152" t="e">
        <f>VLOOKUP($A706,Atashe!$B$615:$M$676,7,FALSE)-SUM($D706:L706)</f>
        <v>#REF!</v>
      </c>
      <c r="N706" s="152" t="e">
        <f>VLOOKUP($A706,Atashe!$B$615:$M$676,7,FALSE)-SUM($D706:M706)</f>
        <v>#REF!</v>
      </c>
      <c r="O706" s="152" t="e">
        <f>VLOOKUP($A706,Atashe!$B$615:$M$676,7,FALSE)-SUM($D706:N706)</f>
        <v>#REF!</v>
      </c>
      <c r="P706" s="150" t="e">
        <f>SUM(D706:O706)</f>
        <v>#REF!</v>
      </c>
      <c r="Q706" s="150" t="e">
        <f t="shared" si="242"/>
        <v>#REF!</v>
      </c>
    </row>
    <row r="707" spans="1:17" ht="18.75" x14ac:dyDescent="0.3">
      <c r="A707" s="136">
        <v>1320</v>
      </c>
      <c r="B707" s="39" t="s">
        <v>10</v>
      </c>
      <c r="C707" s="203">
        <f t="shared" ref="C707:N707" si="251">SUM(C708:C710)</f>
        <v>0</v>
      </c>
      <c r="D707" s="203" t="e">
        <f t="shared" si="251"/>
        <v>#REF!</v>
      </c>
      <c r="E707" s="203" t="e">
        <f t="shared" si="251"/>
        <v>#REF!</v>
      </c>
      <c r="F707" s="203" t="e">
        <f t="shared" si="251"/>
        <v>#REF!</v>
      </c>
      <c r="G707" s="203" t="e">
        <f t="shared" si="251"/>
        <v>#REF!</v>
      </c>
      <c r="H707" s="203" t="e">
        <f t="shared" si="251"/>
        <v>#REF!</v>
      </c>
      <c r="I707" s="203" t="e">
        <f t="shared" si="251"/>
        <v>#REF!</v>
      </c>
      <c r="J707" s="203" t="e">
        <f t="shared" si="251"/>
        <v>#REF!</v>
      </c>
      <c r="K707" s="203" t="e">
        <f t="shared" si="251"/>
        <v>#REF!</v>
      </c>
      <c r="L707" s="203" t="e">
        <f t="shared" si="251"/>
        <v>#REF!</v>
      </c>
      <c r="M707" s="203" t="e">
        <f t="shared" si="251"/>
        <v>#REF!</v>
      </c>
      <c r="N707" s="203" t="e">
        <f t="shared" si="251"/>
        <v>#REF!</v>
      </c>
      <c r="O707" s="203" t="e">
        <f>SUM(O708:O710)</f>
        <v>#REF!</v>
      </c>
      <c r="P707" s="203" t="e">
        <f>SUM(P708:P710)</f>
        <v>#REF!</v>
      </c>
      <c r="Q707" s="203" t="e">
        <f t="shared" si="242"/>
        <v>#REF!</v>
      </c>
    </row>
    <row r="708" spans="1:17" ht="18.75" x14ac:dyDescent="0.3">
      <c r="A708" s="139">
        <v>13210</v>
      </c>
      <c r="B708" s="26" t="s">
        <v>11</v>
      </c>
      <c r="C708" s="204">
        <f>SUMIF(Atashe!$B$615:$B$676,'Spenzimet mujore -Atashe'!A708,Atashe!$D$615:$D$676)</f>
        <v>0</v>
      </c>
      <c r="D708" s="152" t="e">
        <f>VLOOKUP($A708,Atashe!$B$615:$M$676,7,FALSE)</f>
        <v>#REF!</v>
      </c>
      <c r="E708" s="152" t="e">
        <f>VLOOKUP($A708,Atashe!$B$615:$M$676,7,FALSE)-SUM($D708:D708)</f>
        <v>#REF!</v>
      </c>
      <c r="F708" s="152" t="e">
        <f>VLOOKUP($A708,Atashe!$B$615:$M$676,7,FALSE)-SUM($D708:E708)</f>
        <v>#REF!</v>
      </c>
      <c r="G708" s="152" t="e">
        <f>VLOOKUP($A708,Atashe!$B$615:$M$676,7,FALSE)-SUM($D708:F708)</f>
        <v>#REF!</v>
      </c>
      <c r="H708" s="152" t="e">
        <f>VLOOKUP($A708,Atashe!$B$615:$M$676,7,FALSE)-SUM($D708:G708)</f>
        <v>#REF!</v>
      </c>
      <c r="I708" s="152" t="e">
        <f>VLOOKUP($A708,Atashe!$B$615:$M$676,7,FALSE)-SUM($D708:H708)</f>
        <v>#REF!</v>
      </c>
      <c r="J708" s="152" t="e">
        <f>VLOOKUP($A708,Atashe!$B$615:$M$676,7,FALSE)-SUM($D708:I708)</f>
        <v>#REF!</v>
      </c>
      <c r="K708" s="152" t="e">
        <f>VLOOKUP($A708,Atashe!$B$615:$M$676,7,FALSE)-SUM($D708:J708)</f>
        <v>#REF!</v>
      </c>
      <c r="L708" s="152" t="e">
        <f>VLOOKUP($A708,Atashe!$B$615:$M$676,7,FALSE)-SUM($D708:K708)</f>
        <v>#REF!</v>
      </c>
      <c r="M708" s="152" t="e">
        <f>VLOOKUP($A708,Atashe!$B$615:$M$676,7,FALSE)-SUM($D708:L708)</f>
        <v>#REF!</v>
      </c>
      <c r="N708" s="152" t="e">
        <f>VLOOKUP($A708,Atashe!$B$615:$M$676,7,FALSE)-SUM($D708:M708)</f>
        <v>#REF!</v>
      </c>
      <c r="O708" s="152" t="e">
        <f>VLOOKUP($A708,Atashe!$B$615:$M$676,7,FALSE)-SUM($D708:N708)</f>
        <v>#REF!</v>
      </c>
      <c r="P708" s="150" t="e">
        <f>SUM(D708:O708)</f>
        <v>#REF!</v>
      </c>
      <c r="Q708" s="150" t="e">
        <f t="shared" si="242"/>
        <v>#REF!</v>
      </c>
    </row>
    <row r="709" spans="1:17" ht="18.75" x14ac:dyDescent="0.3">
      <c r="A709" s="139">
        <v>13220</v>
      </c>
      <c r="B709" s="26" t="s">
        <v>12</v>
      </c>
      <c r="C709" s="204">
        <f>SUMIF(Atashe!$B$615:$B$676,'Spenzimet mujore -Atashe'!A709,Atashe!$D$615:$D$676)</f>
        <v>0</v>
      </c>
      <c r="D709" s="152" t="e">
        <f>VLOOKUP($A709,Atashe!$B$615:$M$676,7,FALSE)</f>
        <v>#REF!</v>
      </c>
      <c r="E709" s="152" t="e">
        <f>VLOOKUP($A709,Atashe!$B$615:$M$676,7,FALSE)-SUM($D709:D709)</f>
        <v>#REF!</v>
      </c>
      <c r="F709" s="152" t="e">
        <f>VLOOKUP($A709,Atashe!$B$615:$M$676,7,FALSE)-SUM($D709:E709)</f>
        <v>#REF!</v>
      </c>
      <c r="G709" s="152" t="e">
        <f>VLOOKUP($A709,Atashe!$B$615:$M$676,7,FALSE)-SUM($D709:F709)</f>
        <v>#REF!</v>
      </c>
      <c r="H709" s="152" t="e">
        <f>VLOOKUP($A709,Atashe!$B$615:$M$676,7,FALSE)-SUM($D709:G709)</f>
        <v>#REF!</v>
      </c>
      <c r="I709" s="152" t="e">
        <f>VLOOKUP($A709,Atashe!$B$615:$M$676,7,FALSE)-SUM($D709:H709)</f>
        <v>#REF!</v>
      </c>
      <c r="J709" s="152" t="e">
        <f>VLOOKUP($A709,Atashe!$B$615:$M$676,7,FALSE)-SUM($D709:I709)</f>
        <v>#REF!</v>
      </c>
      <c r="K709" s="152" t="e">
        <f>VLOOKUP($A709,Atashe!$B$615:$M$676,7,FALSE)-SUM($D709:J709)</f>
        <v>#REF!</v>
      </c>
      <c r="L709" s="152" t="e">
        <f>VLOOKUP($A709,Atashe!$B$615:$M$676,7,FALSE)-SUM($D709:K709)</f>
        <v>#REF!</v>
      </c>
      <c r="M709" s="152" t="e">
        <f>VLOOKUP($A709,Atashe!$B$615:$M$676,7,FALSE)-SUM($D709:L709)</f>
        <v>#REF!</v>
      </c>
      <c r="N709" s="152" t="e">
        <f>VLOOKUP($A709,Atashe!$B$615:$M$676,7,FALSE)-SUM($D709:M709)</f>
        <v>#REF!</v>
      </c>
      <c r="O709" s="152" t="e">
        <f>VLOOKUP($A709,Atashe!$B$615:$M$676,7,FALSE)-SUM($D709:N709)</f>
        <v>#REF!</v>
      </c>
      <c r="P709" s="150" t="e">
        <f>SUM(D709:O709)</f>
        <v>#REF!</v>
      </c>
      <c r="Q709" s="150" t="e">
        <f t="shared" si="242"/>
        <v>#REF!</v>
      </c>
    </row>
    <row r="710" spans="1:17" ht="18.75" x14ac:dyDescent="0.3">
      <c r="A710" s="139">
        <v>13230</v>
      </c>
      <c r="B710" s="26" t="s">
        <v>13</v>
      </c>
      <c r="C710" s="204">
        <f>SUMIF(Atashe!$B$615:$B$676,'Spenzimet mujore -Atashe'!A710,Atashe!$D$615:$D$676)</f>
        <v>0</v>
      </c>
      <c r="D710" s="152" t="e">
        <f>VLOOKUP($A710,Atashe!$B$615:$M$676,7,FALSE)</f>
        <v>#REF!</v>
      </c>
      <c r="E710" s="152" t="e">
        <f>VLOOKUP($A710,Atashe!$B$615:$M$676,7,FALSE)-SUM($D710:D710)</f>
        <v>#REF!</v>
      </c>
      <c r="F710" s="152" t="e">
        <f>VLOOKUP($A710,Atashe!$B$615:$M$676,7,FALSE)-SUM($D710:E710)</f>
        <v>#REF!</v>
      </c>
      <c r="G710" s="152" t="e">
        <f>VLOOKUP($A710,Atashe!$B$615:$M$676,7,FALSE)-SUM($D710:F710)</f>
        <v>#REF!</v>
      </c>
      <c r="H710" s="152" t="e">
        <f>VLOOKUP($A710,Atashe!$B$615:$M$676,7,FALSE)-SUM($D710:G710)</f>
        <v>#REF!</v>
      </c>
      <c r="I710" s="152" t="e">
        <f>VLOOKUP($A710,Atashe!$B$615:$M$676,7,FALSE)-SUM($D710:H710)</f>
        <v>#REF!</v>
      </c>
      <c r="J710" s="152" t="e">
        <f>VLOOKUP($A710,Atashe!$B$615:$M$676,7,FALSE)-SUM($D710:I710)</f>
        <v>#REF!</v>
      </c>
      <c r="K710" s="152" t="e">
        <f>VLOOKUP($A710,Atashe!$B$615:$M$676,7,FALSE)-SUM($D710:J710)</f>
        <v>#REF!</v>
      </c>
      <c r="L710" s="152" t="e">
        <f>VLOOKUP($A710,Atashe!$B$615:$M$676,7,FALSE)-SUM($D710:K710)</f>
        <v>#REF!</v>
      </c>
      <c r="M710" s="152" t="e">
        <f>VLOOKUP($A710,Atashe!$B$615:$M$676,7,FALSE)-SUM($D710:L710)</f>
        <v>#REF!</v>
      </c>
      <c r="N710" s="152" t="e">
        <f>VLOOKUP($A710,Atashe!$B$615:$M$676,7,FALSE)-SUM($D710:M710)</f>
        <v>#REF!</v>
      </c>
      <c r="O710" s="152" t="e">
        <f>VLOOKUP($A710,Atashe!$B$615:$M$676,7,FALSE)-SUM($D710:N710)</f>
        <v>#REF!</v>
      </c>
      <c r="P710" s="150" t="e">
        <f>SUM(D710:O710)</f>
        <v>#REF!</v>
      </c>
      <c r="Q710" s="150" t="e">
        <f t="shared" si="242"/>
        <v>#REF!</v>
      </c>
    </row>
    <row r="711" spans="1:17" ht="15.75" thickBot="1" x14ac:dyDescent="0.3">
      <c r="A711" s="163"/>
      <c r="B711" s="164" t="s">
        <v>31</v>
      </c>
      <c r="C711" s="165">
        <f t="shared" ref="C711:N711" si="252">C707+C652+C645</f>
        <v>0</v>
      </c>
      <c r="D711" s="165" t="e">
        <f t="shared" si="252"/>
        <v>#REF!</v>
      </c>
      <c r="E711" s="165" t="e">
        <f t="shared" si="252"/>
        <v>#REF!</v>
      </c>
      <c r="F711" s="165" t="e">
        <f t="shared" si="252"/>
        <v>#REF!</v>
      </c>
      <c r="G711" s="165" t="e">
        <f t="shared" si="252"/>
        <v>#REF!</v>
      </c>
      <c r="H711" s="165" t="e">
        <f t="shared" si="252"/>
        <v>#REF!</v>
      </c>
      <c r="I711" s="165" t="e">
        <f t="shared" si="252"/>
        <v>#REF!</v>
      </c>
      <c r="J711" s="165" t="e">
        <f t="shared" si="252"/>
        <v>#REF!</v>
      </c>
      <c r="K711" s="165" t="e">
        <f t="shared" si="252"/>
        <v>#REF!</v>
      </c>
      <c r="L711" s="165" t="e">
        <f t="shared" si="252"/>
        <v>#REF!</v>
      </c>
      <c r="M711" s="165" t="e">
        <f t="shared" si="252"/>
        <v>#REF!</v>
      </c>
      <c r="N711" s="165" t="e">
        <f t="shared" si="252"/>
        <v>#REF!</v>
      </c>
      <c r="O711" s="165" t="e">
        <f>O707+O652+O645</f>
        <v>#REF!</v>
      </c>
      <c r="P711" s="165" t="e">
        <f>P707+P652+P645</f>
        <v>#REF!</v>
      </c>
      <c r="Q711" s="165" t="e">
        <f>IF(P711&gt;0,P711/C711*100," ")</f>
        <v>#REF!</v>
      </c>
    </row>
  </sheetData>
  <protectedRanges>
    <protectedRange sqref="A3:Q3 A76:Q76 A147:Q147 A218:Q218 A289:Q289 A360:Q360 A431:Q431 A502:Q502 A573:Q573 A644:Q644" name="Range1"/>
    <protectedRange sqref="B141 B212 B283 B354 B425 B496 B567 B638 B68 B709" name="Range1_3"/>
  </protectedRanges>
  <mergeCells count="11">
    <mergeCell ref="A643:Q643"/>
    <mergeCell ref="A501:Q501"/>
    <mergeCell ref="A572:Q572"/>
    <mergeCell ref="A2:Q2"/>
    <mergeCell ref="A1:Q1"/>
    <mergeCell ref="A75:Q75"/>
    <mergeCell ref="A146:Q146"/>
    <mergeCell ref="A217:Q217"/>
    <mergeCell ref="A288:Q288"/>
    <mergeCell ref="A359:Q359"/>
    <mergeCell ref="A430:Q430"/>
  </mergeCells>
  <pageMargins left="0.7" right="0.7" top="0.75" bottom="0.75" header="0.3" footer="0.3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7"/>
  <sheetViews>
    <sheetView zoomScale="112" zoomScaleNormal="112" workbookViewId="0">
      <selection activeCell="D4" sqref="D4"/>
    </sheetView>
  </sheetViews>
  <sheetFormatPr defaultRowHeight="12.75" outlineLevelRow="2" outlineLevelCol="2" x14ac:dyDescent="0.2"/>
  <cols>
    <col min="1" max="1" width="11" style="75" bestFit="1" customWidth="1"/>
    <col min="2" max="2" width="22.42578125" style="75" bestFit="1" customWidth="1"/>
    <col min="3" max="3" width="14.7109375" style="1" bestFit="1" customWidth="1"/>
    <col min="4" max="4" width="14.7109375" style="1" customWidth="1" outlineLevel="1"/>
    <col min="5" max="5" width="10.85546875" customWidth="1" outlineLevel="2"/>
    <col min="6" max="6" width="17" style="1" customWidth="1"/>
    <col min="7" max="7" width="17.42578125" style="1" customWidth="1" outlineLevel="1"/>
    <col min="8" max="8" width="11.7109375" style="1" customWidth="1" outlineLevel="2"/>
    <col min="9" max="9" width="9.7109375" customWidth="1" outlineLevel="2"/>
    <col min="10" max="10" width="12.5703125" style="74" customWidth="1" outlineLevel="2"/>
    <col min="11" max="11" width="16" style="1" bestFit="1" customWidth="1"/>
    <col min="12" max="12" width="14.85546875" style="1" customWidth="1" outlineLevel="1"/>
    <col min="13" max="13" width="9.42578125" style="1" customWidth="1" outlineLevel="2"/>
    <col min="14" max="14" width="10.85546875" customWidth="1" outlineLevel="2"/>
    <col min="15" max="15" width="9.140625" customWidth="1" outlineLevel="2"/>
    <col min="17" max="17" width="14.7109375" bestFit="1" customWidth="1"/>
  </cols>
  <sheetData>
    <row r="1" spans="1:17" ht="25.5" x14ac:dyDescent="0.35">
      <c r="A1" s="296" t="s">
        <v>187</v>
      </c>
      <c r="B1" s="297"/>
      <c r="C1" s="287">
        <v>2021</v>
      </c>
      <c r="D1" s="288"/>
      <c r="E1" s="291"/>
      <c r="F1" s="292">
        <v>2022</v>
      </c>
      <c r="G1" s="293"/>
      <c r="H1" s="293"/>
      <c r="I1" s="293"/>
      <c r="J1" s="294"/>
      <c r="K1" s="287">
        <v>2023</v>
      </c>
      <c r="L1" s="288"/>
      <c r="M1" s="288"/>
      <c r="N1" s="288"/>
      <c r="O1" s="289"/>
    </row>
    <row r="2" spans="1:17" ht="90" thickBot="1" x14ac:dyDescent="0.25">
      <c r="A2" s="106" t="s">
        <v>60</v>
      </c>
      <c r="B2" s="107" t="s">
        <v>69</v>
      </c>
      <c r="C2" s="108" t="s">
        <v>67</v>
      </c>
      <c r="D2" s="109" t="s">
        <v>68</v>
      </c>
      <c r="E2" s="110" t="s">
        <v>71</v>
      </c>
      <c r="F2" s="111" t="s">
        <v>67</v>
      </c>
      <c r="G2" s="112" t="s">
        <v>68</v>
      </c>
      <c r="H2" s="113" t="s">
        <v>70</v>
      </c>
      <c r="I2" s="114" t="s">
        <v>71</v>
      </c>
      <c r="J2" s="115" t="s">
        <v>72</v>
      </c>
      <c r="K2" s="108" t="s">
        <v>67</v>
      </c>
      <c r="L2" s="109" t="s">
        <v>68</v>
      </c>
      <c r="M2" s="116" t="s">
        <v>70</v>
      </c>
      <c r="N2" s="117" t="s">
        <v>71</v>
      </c>
      <c r="O2" s="118" t="s">
        <v>72</v>
      </c>
    </row>
    <row r="3" spans="1:17" s="75" customFormat="1" ht="16.5" thickTop="1" x14ac:dyDescent="0.25">
      <c r="A3" s="285" t="s">
        <v>59</v>
      </c>
      <c r="B3" s="94" t="s">
        <v>55</v>
      </c>
      <c r="C3" s="95" t="e">
        <f>SUM(C4:C7)</f>
        <v>#REF!</v>
      </c>
      <c r="D3" s="96" t="e">
        <f>SUM(D4:D7)</f>
        <v>#REF!</v>
      </c>
      <c r="E3" s="97" t="e">
        <f t="shared" ref="E3:E8" si="0">D3/C3</f>
        <v>#REF!</v>
      </c>
      <c r="F3" s="98" t="e">
        <f>SUM(F4:F7)</f>
        <v>#REF!</v>
      </c>
      <c r="G3" s="99" t="e">
        <f>SUM(G4:G7)</f>
        <v>#REF!</v>
      </c>
      <c r="H3" s="100" t="e">
        <f t="shared" ref="H3:H8" si="1">(F3-C3)/C3</f>
        <v>#REF!</v>
      </c>
      <c r="I3" s="101" t="e">
        <f t="shared" ref="I3:I24" si="2">G3/F3</f>
        <v>#REF!</v>
      </c>
      <c r="J3" s="102" t="e">
        <f t="shared" ref="J3:J8" si="3">I3-E3</f>
        <v>#REF!</v>
      </c>
      <c r="K3" s="95" t="e">
        <f>SUM(K4:K7)</f>
        <v>#REF!</v>
      </c>
      <c r="L3" s="96" t="e">
        <f>SUM(L4:L7)</f>
        <v>#REF!</v>
      </c>
      <c r="M3" s="103" t="e">
        <f t="shared" ref="M3:M8" si="4">(K3-F3)/F3</f>
        <v>#REF!</v>
      </c>
      <c r="N3" s="104" t="e">
        <f t="shared" ref="N3:N24" si="5">L3/K3</f>
        <v>#REF!</v>
      </c>
      <c r="O3" s="105" t="e">
        <f t="shared" ref="O3:O8" si="6">N3-I3</f>
        <v>#REF!</v>
      </c>
    </row>
    <row r="4" spans="1:17" s="75" customFormat="1" outlineLevel="2" x14ac:dyDescent="0.2">
      <c r="A4" s="286"/>
      <c r="B4" s="93" t="s">
        <v>61</v>
      </c>
      <c r="C4" s="76" t="e">
        <f t="shared" ref="C4:D6" si="7">C9+C17+C22</f>
        <v>#REF!</v>
      </c>
      <c r="D4" s="77" t="e">
        <f t="shared" si="7"/>
        <v>#REF!</v>
      </c>
      <c r="E4" s="78" t="e">
        <f t="shared" si="0"/>
        <v>#REF!</v>
      </c>
      <c r="F4" s="223" t="e">
        <f t="shared" ref="F4:G6" si="8">F9+F17+F22</f>
        <v>#REF!</v>
      </c>
      <c r="G4" s="224" t="e">
        <f t="shared" si="8"/>
        <v>#REF!</v>
      </c>
      <c r="H4" s="82" t="e">
        <f t="shared" si="1"/>
        <v>#REF!</v>
      </c>
      <c r="I4" s="83" t="e">
        <f t="shared" si="2"/>
        <v>#REF!</v>
      </c>
      <c r="J4" s="84" t="e">
        <f t="shared" si="3"/>
        <v>#REF!</v>
      </c>
      <c r="K4" s="76" t="e">
        <f>K9+K17+K22+K14</f>
        <v>#REF!</v>
      </c>
      <c r="L4" s="76" t="e">
        <f>L9+L17+L22+L14</f>
        <v>#REF!</v>
      </c>
      <c r="M4" s="88" t="e">
        <f t="shared" si="4"/>
        <v>#REF!</v>
      </c>
      <c r="N4" s="71" t="e">
        <f t="shared" si="5"/>
        <v>#REF!</v>
      </c>
      <c r="O4" s="89" t="e">
        <f t="shared" si="6"/>
        <v>#REF!</v>
      </c>
    </row>
    <row r="5" spans="1:17" s="75" customFormat="1" outlineLevel="2" x14ac:dyDescent="0.2">
      <c r="A5" s="286"/>
      <c r="B5" s="93" t="s">
        <v>62</v>
      </c>
      <c r="C5" s="76" t="e">
        <f t="shared" si="7"/>
        <v>#REF!</v>
      </c>
      <c r="D5" s="77" t="e">
        <f t="shared" si="7"/>
        <v>#REF!</v>
      </c>
      <c r="E5" s="78" t="e">
        <f t="shared" si="0"/>
        <v>#REF!</v>
      </c>
      <c r="F5" s="223" t="e">
        <f t="shared" si="8"/>
        <v>#REF!</v>
      </c>
      <c r="G5" s="224" t="e">
        <f t="shared" si="8"/>
        <v>#REF!</v>
      </c>
      <c r="H5" s="82" t="e">
        <f t="shared" si="1"/>
        <v>#REF!</v>
      </c>
      <c r="I5" s="83" t="e">
        <f t="shared" si="2"/>
        <v>#REF!</v>
      </c>
      <c r="J5" s="84" t="e">
        <f t="shared" si="3"/>
        <v>#REF!</v>
      </c>
      <c r="K5" s="76" t="e">
        <f>K10+K18+K23+K15</f>
        <v>#REF!</v>
      </c>
      <c r="L5" s="76" t="e">
        <f>L10+L18+L23+L15</f>
        <v>#REF!</v>
      </c>
      <c r="M5" s="88" t="e">
        <f t="shared" si="4"/>
        <v>#REF!</v>
      </c>
      <c r="N5" s="71" t="e">
        <f t="shared" si="5"/>
        <v>#REF!</v>
      </c>
      <c r="O5" s="89" t="e">
        <f t="shared" si="6"/>
        <v>#REF!</v>
      </c>
    </row>
    <row r="6" spans="1:17" s="75" customFormat="1" outlineLevel="2" x14ac:dyDescent="0.2">
      <c r="A6" s="286"/>
      <c r="B6" s="93" t="s">
        <v>64</v>
      </c>
      <c r="C6" s="76" t="e">
        <f t="shared" si="7"/>
        <v>#REF!</v>
      </c>
      <c r="D6" s="77" t="e">
        <f t="shared" si="7"/>
        <v>#REF!</v>
      </c>
      <c r="E6" s="78" t="e">
        <f t="shared" si="0"/>
        <v>#REF!</v>
      </c>
      <c r="F6" s="223" t="e">
        <f t="shared" si="8"/>
        <v>#REF!</v>
      </c>
      <c r="G6" s="224" t="e">
        <f t="shared" si="8"/>
        <v>#REF!</v>
      </c>
      <c r="H6" s="82" t="e">
        <f t="shared" si="1"/>
        <v>#REF!</v>
      </c>
      <c r="I6" s="83" t="e">
        <f t="shared" si="2"/>
        <v>#REF!</v>
      </c>
      <c r="J6" s="84" t="e">
        <f t="shared" si="3"/>
        <v>#REF!</v>
      </c>
      <c r="K6" s="76" t="e">
        <f>K11+K19+K24</f>
        <v>#REF!</v>
      </c>
      <c r="L6" s="77" t="e">
        <f>L11+L19+L24</f>
        <v>#REF!</v>
      </c>
      <c r="M6" s="88" t="e">
        <f t="shared" si="4"/>
        <v>#REF!</v>
      </c>
      <c r="N6" s="71" t="e">
        <f t="shared" si="5"/>
        <v>#REF!</v>
      </c>
      <c r="O6" s="89" t="e">
        <f t="shared" si="6"/>
        <v>#REF!</v>
      </c>
    </row>
    <row r="7" spans="1:17" s="75" customFormat="1" ht="13.5" outlineLevel="2" thickBot="1" x14ac:dyDescent="0.25">
      <c r="A7" s="290"/>
      <c r="B7" s="107" t="s">
        <v>65</v>
      </c>
      <c r="C7" s="119" t="e">
        <f>C12+C20</f>
        <v>#REF!</v>
      </c>
      <c r="D7" s="120" t="e">
        <f>D12+D20</f>
        <v>#REF!</v>
      </c>
      <c r="E7" s="121" t="e">
        <f t="shared" si="0"/>
        <v>#REF!</v>
      </c>
      <c r="F7" s="225" t="e">
        <f>F12+F20</f>
        <v>#REF!</v>
      </c>
      <c r="G7" s="226" t="e">
        <f>G12+G20</f>
        <v>#REF!</v>
      </c>
      <c r="H7" s="122" t="e">
        <f t="shared" si="1"/>
        <v>#REF!</v>
      </c>
      <c r="I7" s="123" t="e">
        <f t="shared" si="2"/>
        <v>#REF!</v>
      </c>
      <c r="J7" s="124" t="e">
        <f t="shared" si="3"/>
        <v>#REF!</v>
      </c>
      <c r="K7" s="119" t="e">
        <f>K12+K20</f>
        <v>#REF!</v>
      </c>
      <c r="L7" s="120" t="e">
        <f>L12+L20</f>
        <v>#REF!</v>
      </c>
      <c r="M7" s="125" t="e">
        <f t="shared" si="4"/>
        <v>#REF!</v>
      </c>
      <c r="N7" s="126" t="e">
        <f t="shared" si="5"/>
        <v>#REF!</v>
      </c>
      <c r="O7" s="127" t="e">
        <f t="shared" si="6"/>
        <v>#REF!</v>
      </c>
    </row>
    <row r="8" spans="1:17" ht="15.75" outlineLevel="1" x14ac:dyDescent="0.25">
      <c r="A8" s="285" t="s">
        <v>58</v>
      </c>
      <c r="B8" s="94" t="s">
        <v>55</v>
      </c>
      <c r="C8" s="95" t="e">
        <f>SUM(C9:C12)</f>
        <v>#REF!</v>
      </c>
      <c r="D8" s="96" t="e">
        <f>SUM(D9:D12)</f>
        <v>#REF!</v>
      </c>
      <c r="E8" s="97" t="e">
        <f t="shared" si="0"/>
        <v>#REF!</v>
      </c>
      <c r="F8" s="98" t="e">
        <f>SUM(F9:F12)</f>
        <v>#REF!</v>
      </c>
      <c r="G8" s="99" t="e">
        <f>SUM(G9:G12)</f>
        <v>#REF!</v>
      </c>
      <c r="H8" s="100" t="e">
        <f t="shared" si="1"/>
        <v>#REF!</v>
      </c>
      <c r="I8" s="101" t="e">
        <f t="shared" si="2"/>
        <v>#REF!</v>
      </c>
      <c r="J8" s="102" t="e">
        <f t="shared" si="3"/>
        <v>#REF!</v>
      </c>
      <c r="K8" s="95" t="e">
        <f>SUM(K9:K12)</f>
        <v>#REF!</v>
      </c>
      <c r="L8" s="96" t="e">
        <f>SUM(L9:L12)</f>
        <v>#REF!</v>
      </c>
      <c r="M8" s="103" t="e">
        <f t="shared" si="4"/>
        <v>#REF!</v>
      </c>
      <c r="N8" s="104" t="e">
        <f t="shared" si="5"/>
        <v>#REF!</v>
      </c>
      <c r="O8" s="105" t="e">
        <f t="shared" si="6"/>
        <v>#REF!</v>
      </c>
    </row>
    <row r="9" spans="1:17" outlineLevel="2" x14ac:dyDescent="0.2">
      <c r="A9" s="286"/>
      <c r="B9" s="93" t="s">
        <v>61</v>
      </c>
      <c r="C9" s="76" t="e">
        <f>#REF!</f>
        <v>#REF!</v>
      </c>
      <c r="D9" s="76" t="e">
        <f>#REF!</f>
        <v>#REF!</v>
      </c>
      <c r="E9" s="78" t="e">
        <f t="shared" ref="E9:E24" si="9">D9/C9</f>
        <v>#REF!</v>
      </c>
      <c r="F9" s="223" t="e">
        <f>#REF!</f>
        <v>#REF!</v>
      </c>
      <c r="G9" s="224" t="e">
        <f>#REF!</f>
        <v>#REF!</v>
      </c>
      <c r="H9" s="82" t="e">
        <f t="shared" ref="H9:H24" si="10">(F9-C9)/C9</f>
        <v>#REF!</v>
      </c>
      <c r="I9" s="83" t="e">
        <f t="shared" si="2"/>
        <v>#REF!</v>
      </c>
      <c r="J9" s="84" t="e">
        <f t="shared" ref="J9:J24" si="11">I9-E9</f>
        <v>#REF!</v>
      </c>
      <c r="K9" s="76" t="e">
        <f>#REF!</f>
        <v>#REF!</v>
      </c>
      <c r="L9" s="77" t="e">
        <f>#REF!</f>
        <v>#REF!</v>
      </c>
      <c r="M9" s="88" t="e">
        <f t="shared" ref="M9:M24" si="12">(K9-F9)/F9</f>
        <v>#REF!</v>
      </c>
      <c r="N9" s="71" t="e">
        <f t="shared" si="5"/>
        <v>#REF!</v>
      </c>
      <c r="O9" s="89" t="e">
        <f t="shared" ref="O9:O24" si="13">N9-I9</f>
        <v>#REF!</v>
      </c>
      <c r="Q9" s="2"/>
    </row>
    <row r="10" spans="1:17" outlineLevel="2" x14ac:dyDescent="0.2">
      <c r="A10" s="286"/>
      <c r="B10" s="93" t="s">
        <v>62</v>
      </c>
      <c r="C10" s="76" t="e">
        <f>#REF!</f>
        <v>#REF!</v>
      </c>
      <c r="D10" s="76" t="e">
        <f>#REF!</f>
        <v>#REF!</v>
      </c>
      <c r="E10" s="78" t="e">
        <f t="shared" si="9"/>
        <v>#REF!</v>
      </c>
      <c r="F10" s="223" t="e">
        <f>#REF!</f>
        <v>#REF!</v>
      </c>
      <c r="G10" s="224" t="e">
        <f>#REF!</f>
        <v>#REF!</v>
      </c>
      <c r="H10" s="82" t="e">
        <f t="shared" si="10"/>
        <v>#REF!</v>
      </c>
      <c r="I10" s="83" t="e">
        <f t="shared" si="2"/>
        <v>#REF!</v>
      </c>
      <c r="J10" s="84" t="e">
        <f t="shared" si="11"/>
        <v>#REF!</v>
      </c>
      <c r="K10" s="76" t="e">
        <f>#REF!</f>
        <v>#REF!</v>
      </c>
      <c r="L10" s="77" t="e">
        <f>#REF!</f>
        <v>#REF!</v>
      </c>
      <c r="M10" s="88" t="e">
        <f t="shared" si="12"/>
        <v>#REF!</v>
      </c>
      <c r="N10" s="71" t="e">
        <f t="shared" si="5"/>
        <v>#REF!</v>
      </c>
      <c r="O10" s="89" t="e">
        <f t="shared" si="13"/>
        <v>#REF!</v>
      </c>
    </row>
    <row r="11" spans="1:17" outlineLevel="2" x14ac:dyDescent="0.2">
      <c r="A11" s="286"/>
      <c r="B11" s="93" t="s">
        <v>64</v>
      </c>
      <c r="C11" s="76" t="e">
        <f>#REF!</f>
        <v>#REF!</v>
      </c>
      <c r="D11" s="76" t="e">
        <f>#REF!</f>
        <v>#REF!</v>
      </c>
      <c r="E11" s="78" t="e">
        <f t="shared" si="9"/>
        <v>#REF!</v>
      </c>
      <c r="F11" s="223" t="e">
        <f>#REF!</f>
        <v>#REF!</v>
      </c>
      <c r="G11" s="224" t="e">
        <f>#REF!</f>
        <v>#REF!</v>
      </c>
      <c r="H11" s="82" t="e">
        <f t="shared" si="10"/>
        <v>#REF!</v>
      </c>
      <c r="I11" s="83" t="e">
        <f t="shared" si="2"/>
        <v>#REF!</v>
      </c>
      <c r="J11" s="84" t="e">
        <f t="shared" si="11"/>
        <v>#REF!</v>
      </c>
      <c r="K11" s="76" t="e">
        <f>#REF!</f>
        <v>#REF!</v>
      </c>
      <c r="L11" s="77" t="e">
        <f>#REF!</f>
        <v>#REF!</v>
      </c>
      <c r="M11" s="88" t="e">
        <f t="shared" si="12"/>
        <v>#REF!</v>
      </c>
      <c r="N11" s="71" t="e">
        <f t="shared" si="5"/>
        <v>#REF!</v>
      </c>
      <c r="O11" s="89" t="e">
        <f t="shared" si="13"/>
        <v>#REF!</v>
      </c>
    </row>
    <row r="12" spans="1:17" ht="13.5" outlineLevel="2" thickBot="1" x14ac:dyDescent="0.25">
      <c r="A12" s="290"/>
      <c r="B12" s="107" t="s">
        <v>65</v>
      </c>
      <c r="C12" s="119" t="e">
        <f>#REF!</f>
        <v>#REF!</v>
      </c>
      <c r="D12" s="119" t="e">
        <f>#REF!</f>
        <v>#REF!</v>
      </c>
      <c r="E12" s="121" t="e">
        <f t="shared" si="9"/>
        <v>#REF!</v>
      </c>
      <c r="F12" s="223" t="e">
        <f>#REF!</f>
        <v>#REF!</v>
      </c>
      <c r="G12" s="224" t="e">
        <f>#REF!</f>
        <v>#REF!</v>
      </c>
      <c r="H12" s="122" t="e">
        <f t="shared" si="10"/>
        <v>#REF!</v>
      </c>
      <c r="I12" s="123" t="e">
        <f t="shared" si="2"/>
        <v>#REF!</v>
      </c>
      <c r="J12" s="124" t="e">
        <f t="shared" si="11"/>
        <v>#REF!</v>
      </c>
      <c r="K12" s="119" t="e">
        <f>#REF!</f>
        <v>#REF!</v>
      </c>
      <c r="L12" s="120" t="e">
        <f>#REF!</f>
        <v>#REF!</v>
      </c>
      <c r="M12" s="125" t="e">
        <f t="shared" si="12"/>
        <v>#REF!</v>
      </c>
      <c r="N12" s="126" t="e">
        <f t="shared" si="5"/>
        <v>#REF!</v>
      </c>
      <c r="O12" s="127" t="e">
        <f t="shared" si="13"/>
        <v>#REF!</v>
      </c>
    </row>
    <row r="13" spans="1:17" s="215" customFormat="1" ht="16.5" outlineLevel="2" thickTop="1" x14ac:dyDescent="0.25">
      <c r="A13" s="295" t="s">
        <v>186</v>
      </c>
      <c r="B13" s="216" t="s">
        <v>55</v>
      </c>
      <c r="C13" s="217"/>
      <c r="D13" s="218"/>
      <c r="E13" s="219"/>
      <c r="F13" s="227"/>
      <c r="G13" s="228"/>
      <c r="H13" s="220"/>
      <c r="I13" s="221"/>
      <c r="J13" s="222"/>
      <c r="K13" s="95" t="e">
        <f>SUM(K14:K15)</f>
        <v>#REF!</v>
      </c>
      <c r="L13" s="95" t="e">
        <f>SUM(L14:L15)</f>
        <v>#REF!</v>
      </c>
      <c r="M13" s="103" t="e">
        <f>(K13-F13)/F13</f>
        <v>#REF!</v>
      </c>
      <c r="N13" s="104" t="e">
        <f>L13/K13</f>
        <v>#REF!</v>
      </c>
      <c r="O13" s="105" t="e">
        <f>N13-I13</f>
        <v>#REF!</v>
      </c>
    </row>
    <row r="14" spans="1:17" s="215" customFormat="1" outlineLevel="2" x14ac:dyDescent="0.2">
      <c r="A14" s="286"/>
      <c r="B14" s="93" t="s">
        <v>61</v>
      </c>
      <c r="C14" s="76"/>
      <c r="D14" s="77"/>
      <c r="E14" s="78"/>
      <c r="F14" s="223"/>
      <c r="G14" s="224"/>
      <c r="H14" s="82"/>
      <c r="I14" s="83"/>
      <c r="J14" s="84"/>
      <c r="K14" s="76" t="e">
        <f>#REF!</f>
        <v>#REF!</v>
      </c>
      <c r="L14" s="77" t="e">
        <f>#REF!</f>
        <v>#REF!</v>
      </c>
      <c r="M14" s="88" t="e">
        <f>(K14-F14)/F14</f>
        <v>#REF!</v>
      </c>
      <c r="N14" s="71" t="e">
        <f>L14/K14</f>
        <v>#REF!</v>
      </c>
      <c r="O14" s="89" t="e">
        <f>N14-I14</f>
        <v>#REF!</v>
      </c>
    </row>
    <row r="15" spans="1:17" s="215" customFormat="1" ht="13.5" outlineLevel="2" thickBot="1" x14ac:dyDescent="0.25">
      <c r="A15" s="290"/>
      <c r="B15" s="107" t="s">
        <v>62</v>
      </c>
      <c r="C15" s="119"/>
      <c r="D15" s="120"/>
      <c r="E15" s="121"/>
      <c r="F15" s="225"/>
      <c r="G15" s="226"/>
      <c r="H15" s="122"/>
      <c r="I15" s="123"/>
      <c r="J15" s="124"/>
      <c r="K15" s="76" t="e">
        <f>#REF!</f>
        <v>#REF!</v>
      </c>
      <c r="L15" s="77" t="e">
        <f>#REF!</f>
        <v>#REF!</v>
      </c>
      <c r="M15" s="88" t="e">
        <f>(K15-F15)/F15</f>
        <v>#REF!</v>
      </c>
      <c r="N15" s="71" t="e">
        <f>L15/K15</f>
        <v>#REF!</v>
      </c>
      <c r="O15" s="89" t="e">
        <f>N15-I15</f>
        <v>#REF!</v>
      </c>
    </row>
    <row r="16" spans="1:17" ht="16.5" outlineLevel="1" thickTop="1" x14ac:dyDescent="0.25">
      <c r="A16" s="285" t="s">
        <v>56</v>
      </c>
      <c r="B16" s="94" t="s">
        <v>55</v>
      </c>
      <c r="C16" s="95" t="e">
        <f>SUM(C17:C20)</f>
        <v>#REF!</v>
      </c>
      <c r="D16" s="96" t="e">
        <f>SUM(D17:D20)</f>
        <v>#REF!</v>
      </c>
      <c r="E16" s="97" t="e">
        <f t="shared" si="9"/>
        <v>#REF!</v>
      </c>
      <c r="F16" s="98" t="e">
        <f>SUM(F17:F20)</f>
        <v>#REF!</v>
      </c>
      <c r="G16" s="99" t="e">
        <f>SUM(G17:G20)</f>
        <v>#REF!</v>
      </c>
      <c r="H16" s="100" t="e">
        <f t="shared" si="10"/>
        <v>#REF!</v>
      </c>
      <c r="I16" s="101" t="e">
        <f t="shared" si="2"/>
        <v>#REF!</v>
      </c>
      <c r="J16" s="102" t="e">
        <f t="shared" si="11"/>
        <v>#REF!</v>
      </c>
      <c r="K16" s="95" t="e">
        <f>SUM(K17:K20)</f>
        <v>#REF!</v>
      </c>
      <c r="L16" s="96" t="e">
        <f>SUM(L17:L20)</f>
        <v>#REF!</v>
      </c>
      <c r="M16" s="103" t="e">
        <f t="shared" si="12"/>
        <v>#REF!</v>
      </c>
      <c r="N16" s="104" t="e">
        <f t="shared" si="5"/>
        <v>#REF!</v>
      </c>
      <c r="O16" s="105" t="e">
        <f t="shared" si="13"/>
        <v>#REF!</v>
      </c>
    </row>
    <row r="17" spans="1:15" outlineLevel="2" x14ac:dyDescent="0.2">
      <c r="A17" s="286"/>
      <c r="B17" s="93" t="s">
        <v>61</v>
      </c>
      <c r="C17" s="76" t="e">
        <f>#REF!</f>
        <v>#REF!</v>
      </c>
      <c r="D17" s="76" t="e">
        <f>#REF!</f>
        <v>#REF!</v>
      </c>
      <c r="E17" s="78" t="e">
        <f t="shared" si="9"/>
        <v>#REF!</v>
      </c>
      <c r="F17" s="223" t="e">
        <f>#REF!</f>
        <v>#REF!</v>
      </c>
      <c r="G17" s="224" t="e">
        <f>#REF!</f>
        <v>#REF!</v>
      </c>
      <c r="H17" s="82" t="e">
        <f t="shared" si="10"/>
        <v>#REF!</v>
      </c>
      <c r="I17" s="83" t="e">
        <f t="shared" si="2"/>
        <v>#REF!</v>
      </c>
      <c r="J17" s="84" t="e">
        <f t="shared" si="11"/>
        <v>#REF!</v>
      </c>
      <c r="K17" s="76" t="e">
        <f>#REF!</f>
        <v>#REF!</v>
      </c>
      <c r="L17" s="77" t="e">
        <f>#REF!</f>
        <v>#REF!</v>
      </c>
      <c r="M17" s="88" t="e">
        <f t="shared" si="12"/>
        <v>#REF!</v>
      </c>
      <c r="N17" s="71" t="e">
        <f t="shared" si="5"/>
        <v>#REF!</v>
      </c>
      <c r="O17" s="89" t="e">
        <f t="shared" si="13"/>
        <v>#REF!</v>
      </c>
    </row>
    <row r="18" spans="1:15" outlineLevel="2" x14ac:dyDescent="0.2">
      <c r="A18" s="286"/>
      <c r="B18" s="93" t="s">
        <v>62</v>
      </c>
      <c r="C18" s="76" t="e">
        <f>#REF!</f>
        <v>#REF!</v>
      </c>
      <c r="D18" s="76" t="e">
        <f>#REF!</f>
        <v>#REF!</v>
      </c>
      <c r="E18" s="78" t="e">
        <f t="shared" si="9"/>
        <v>#REF!</v>
      </c>
      <c r="F18" s="223" t="e">
        <f>#REF!</f>
        <v>#REF!</v>
      </c>
      <c r="G18" s="224" t="e">
        <f>#REF!</f>
        <v>#REF!</v>
      </c>
      <c r="H18" s="82" t="e">
        <f t="shared" si="10"/>
        <v>#REF!</v>
      </c>
      <c r="I18" s="83" t="e">
        <f t="shared" si="2"/>
        <v>#REF!</v>
      </c>
      <c r="J18" s="84" t="e">
        <f t="shared" si="11"/>
        <v>#REF!</v>
      </c>
      <c r="K18" s="76" t="e">
        <f>#REF!</f>
        <v>#REF!</v>
      </c>
      <c r="L18" s="77" t="e">
        <f>#REF!</f>
        <v>#REF!</v>
      </c>
      <c r="M18" s="88" t="e">
        <f t="shared" si="12"/>
        <v>#REF!</v>
      </c>
      <c r="N18" s="71" t="e">
        <f t="shared" si="5"/>
        <v>#REF!</v>
      </c>
      <c r="O18" s="89" t="e">
        <f t="shared" si="13"/>
        <v>#REF!</v>
      </c>
    </row>
    <row r="19" spans="1:15" outlineLevel="2" x14ac:dyDescent="0.2">
      <c r="A19" s="286"/>
      <c r="B19" s="93" t="s">
        <v>64</v>
      </c>
      <c r="C19" s="76" t="e">
        <f>#REF!</f>
        <v>#REF!</v>
      </c>
      <c r="D19" s="76" t="e">
        <f>#REF!</f>
        <v>#REF!</v>
      </c>
      <c r="E19" s="78" t="e">
        <f t="shared" si="9"/>
        <v>#REF!</v>
      </c>
      <c r="F19" s="223" t="e">
        <f>#REF!</f>
        <v>#REF!</v>
      </c>
      <c r="G19" s="224" t="e">
        <f>#REF!</f>
        <v>#REF!</v>
      </c>
      <c r="H19" s="82" t="e">
        <f t="shared" si="10"/>
        <v>#REF!</v>
      </c>
      <c r="I19" s="83" t="e">
        <f t="shared" si="2"/>
        <v>#REF!</v>
      </c>
      <c r="J19" s="84" t="e">
        <f t="shared" si="11"/>
        <v>#REF!</v>
      </c>
      <c r="K19" s="76" t="e">
        <f>#REF!</f>
        <v>#REF!</v>
      </c>
      <c r="L19" s="77" t="e">
        <f>#REF!</f>
        <v>#REF!</v>
      </c>
      <c r="M19" s="88" t="e">
        <f t="shared" si="12"/>
        <v>#REF!</v>
      </c>
      <c r="N19" s="71" t="e">
        <f t="shared" si="5"/>
        <v>#REF!</v>
      </c>
      <c r="O19" s="89" t="e">
        <f t="shared" si="13"/>
        <v>#REF!</v>
      </c>
    </row>
    <row r="20" spans="1:15" ht="13.5" outlineLevel="2" thickBot="1" x14ac:dyDescent="0.25">
      <c r="A20" s="290"/>
      <c r="B20" s="107" t="s">
        <v>65</v>
      </c>
      <c r="C20" s="76" t="e">
        <f>#REF!</f>
        <v>#REF!</v>
      </c>
      <c r="D20" s="76" t="e">
        <f>#REF!</f>
        <v>#REF!</v>
      </c>
      <c r="E20" s="121" t="e">
        <f t="shared" si="9"/>
        <v>#REF!</v>
      </c>
      <c r="F20" s="223" t="e">
        <f>#REF!</f>
        <v>#REF!</v>
      </c>
      <c r="G20" s="224" t="e">
        <f>#REF!</f>
        <v>#REF!</v>
      </c>
      <c r="H20" s="122" t="e">
        <f t="shared" si="10"/>
        <v>#REF!</v>
      </c>
      <c r="I20" s="123" t="e">
        <f t="shared" si="2"/>
        <v>#REF!</v>
      </c>
      <c r="J20" s="124" t="e">
        <f t="shared" si="11"/>
        <v>#REF!</v>
      </c>
      <c r="K20" s="119" t="e">
        <f>#REF!</f>
        <v>#REF!</v>
      </c>
      <c r="L20" s="120" t="e">
        <f>#REF!</f>
        <v>#REF!</v>
      </c>
      <c r="M20" s="125" t="e">
        <f t="shared" si="12"/>
        <v>#REF!</v>
      </c>
      <c r="N20" s="126" t="e">
        <f t="shared" si="5"/>
        <v>#REF!</v>
      </c>
      <c r="O20" s="127" t="e">
        <f t="shared" si="13"/>
        <v>#REF!</v>
      </c>
    </row>
    <row r="21" spans="1:15" ht="15.75" outlineLevel="1" x14ac:dyDescent="0.25">
      <c r="A21" s="285" t="s">
        <v>57</v>
      </c>
      <c r="B21" s="94" t="s">
        <v>55</v>
      </c>
      <c r="C21" s="95" t="e">
        <f>SUM(C22:C24)</f>
        <v>#REF!</v>
      </c>
      <c r="D21" s="96" t="e">
        <f>SUM(D22:D24)</f>
        <v>#REF!</v>
      </c>
      <c r="E21" s="97" t="e">
        <f t="shared" si="9"/>
        <v>#REF!</v>
      </c>
      <c r="F21" s="98" t="e">
        <f>SUM(F22:F24)</f>
        <v>#REF!</v>
      </c>
      <c r="G21" s="99" t="e">
        <f>SUM(G22:G24)</f>
        <v>#REF!</v>
      </c>
      <c r="H21" s="100" t="e">
        <f t="shared" si="10"/>
        <v>#REF!</v>
      </c>
      <c r="I21" s="101" t="e">
        <f t="shared" si="2"/>
        <v>#REF!</v>
      </c>
      <c r="J21" s="102" t="e">
        <f t="shared" si="11"/>
        <v>#REF!</v>
      </c>
      <c r="K21" s="95" t="e">
        <f>SUM(K22:K24)</f>
        <v>#REF!</v>
      </c>
      <c r="L21" s="96" t="e">
        <f>SUM(L22:L24)</f>
        <v>#REF!</v>
      </c>
      <c r="M21" s="103" t="e">
        <f t="shared" si="12"/>
        <v>#REF!</v>
      </c>
      <c r="N21" s="104" t="e">
        <f t="shared" si="5"/>
        <v>#REF!</v>
      </c>
      <c r="O21" s="105" t="e">
        <f t="shared" si="13"/>
        <v>#REF!</v>
      </c>
    </row>
    <row r="22" spans="1:15" outlineLevel="2" x14ac:dyDescent="0.2">
      <c r="A22" s="286"/>
      <c r="B22" s="93" t="s">
        <v>61</v>
      </c>
      <c r="C22" s="76" t="e">
        <f>#REF!</f>
        <v>#REF!</v>
      </c>
      <c r="D22" s="76" t="e">
        <f>#REF!</f>
        <v>#REF!</v>
      </c>
      <c r="E22" s="78" t="e">
        <f t="shared" si="9"/>
        <v>#REF!</v>
      </c>
      <c r="F22" s="223" t="e">
        <f>#REF!</f>
        <v>#REF!</v>
      </c>
      <c r="G22" s="224" t="e">
        <f>#REF!</f>
        <v>#REF!</v>
      </c>
      <c r="H22" s="82" t="e">
        <f t="shared" si="10"/>
        <v>#REF!</v>
      </c>
      <c r="I22" s="83" t="e">
        <f t="shared" si="2"/>
        <v>#REF!</v>
      </c>
      <c r="J22" s="84" t="e">
        <f t="shared" si="11"/>
        <v>#REF!</v>
      </c>
      <c r="K22" s="76" t="e">
        <f>#REF!</f>
        <v>#REF!</v>
      </c>
      <c r="L22" s="77" t="e">
        <f>#REF!</f>
        <v>#REF!</v>
      </c>
      <c r="M22" s="88" t="e">
        <f t="shared" si="12"/>
        <v>#REF!</v>
      </c>
      <c r="N22" s="71" t="e">
        <f t="shared" si="5"/>
        <v>#REF!</v>
      </c>
      <c r="O22" s="89" t="e">
        <f t="shared" si="13"/>
        <v>#REF!</v>
      </c>
    </row>
    <row r="23" spans="1:15" outlineLevel="2" x14ac:dyDescent="0.2">
      <c r="A23" s="286"/>
      <c r="B23" s="93" t="s">
        <v>62</v>
      </c>
      <c r="C23" s="76" t="e">
        <f>#REF!</f>
        <v>#REF!</v>
      </c>
      <c r="D23" s="76" t="e">
        <f>#REF!</f>
        <v>#REF!</v>
      </c>
      <c r="E23" s="78" t="e">
        <f t="shared" si="9"/>
        <v>#REF!</v>
      </c>
      <c r="F23" s="223" t="e">
        <f>#REF!</f>
        <v>#REF!</v>
      </c>
      <c r="G23" s="224" t="e">
        <f>#REF!</f>
        <v>#REF!</v>
      </c>
      <c r="H23" s="82" t="e">
        <f t="shared" si="10"/>
        <v>#REF!</v>
      </c>
      <c r="I23" s="83" t="e">
        <f t="shared" si="2"/>
        <v>#REF!</v>
      </c>
      <c r="J23" s="84" t="e">
        <f t="shared" si="11"/>
        <v>#REF!</v>
      </c>
      <c r="K23" s="76" t="e">
        <f>#REF!</f>
        <v>#REF!</v>
      </c>
      <c r="L23" s="77" t="e">
        <f>#REF!</f>
        <v>#REF!</v>
      </c>
      <c r="M23" s="88" t="e">
        <f t="shared" si="12"/>
        <v>#REF!</v>
      </c>
      <c r="N23" s="71" t="e">
        <f t="shared" si="5"/>
        <v>#REF!</v>
      </c>
      <c r="O23" s="89" t="e">
        <f t="shared" si="13"/>
        <v>#REF!</v>
      </c>
    </row>
    <row r="24" spans="1:15" ht="13.5" outlineLevel="2" thickBot="1" x14ac:dyDescent="0.25">
      <c r="A24" s="286"/>
      <c r="B24" s="93" t="s">
        <v>64</v>
      </c>
      <c r="C24" s="76" t="e">
        <f>#REF!</f>
        <v>#REF!</v>
      </c>
      <c r="D24" s="76" t="e">
        <f>#REF!</f>
        <v>#REF!</v>
      </c>
      <c r="E24" s="81" t="e">
        <f t="shared" si="9"/>
        <v>#REF!</v>
      </c>
      <c r="F24" s="223" t="e">
        <f>#REF!</f>
        <v>#REF!</v>
      </c>
      <c r="G24" s="224" t="e">
        <f>#REF!</f>
        <v>#REF!</v>
      </c>
      <c r="H24" s="85" t="e">
        <f t="shared" si="10"/>
        <v>#REF!</v>
      </c>
      <c r="I24" s="86" t="e">
        <f t="shared" si="2"/>
        <v>#REF!</v>
      </c>
      <c r="J24" s="87" t="e">
        <f t="shared" si="11"/>
        <v>#REF!</v>
      </c>
      <c r="K24" s="79" t="e">
        <f>#REF!</f>
        <v>#REF!</v>
      </c>
      <c r="L24" s="80" t="e">
        <f>#REF!</f>
        <v>#REF!</v>
      </c>
      <c r="M24" s="90" t="e">
        <f t="shared" si="12"/>
        <v>#REF!</v>
      </c>
      <c r="N24" s="91" t="e">
        <f t="shared" si="5"/>
        <v>#REF!</v>
      </c>
      <c r="O24" s="92" t="e">
        <f t="shared" si="13"/>
        <v>#REF!</v>
      </c>
    </row>
    <row r="25" spans="1:15" outlineLevel="2" x14ac:dyDescent="0.2"/>
    <row r="26" spans="1:15" outlineLevel="2" x14ac:dyDescent="0.2"/>
    <row r="27" spans="1:15" outlineLevel="2" collapsed="1" x14ac:dyDescent="0.2">
      <c r="I27" s="215"/>
      <c r="J27" s="215"/>
      <c r="N27" s="215"/>
    </row>
    <row r="28" spans="1:15" x14ac:dyDescent="0.2">
      <c r="I28" s="215"/>
      <c r="J28" s="215"/>
      <c r="N28" s="215"/>
    </row>
    <row r="29" spans="1:15" x14ac:dyDescent="0.2">
      <c r="I29" s="215"/>
      <c r="J29" s="215"/>
      <c r="N29" s="215"/>
    </row>
    <row r="30" spans="1:15" x14ac:dyDescent="0.2">
      <c r="E30" s="75"/>
      <c r="I30" s="215"/>
      <c r="J30" s="215"/>
      <c r="N30" s="215"/>
    </row>
    <row r="31" spans="1:15" x14ac:dyDescent="0.2">
      <c r="E31" s="75"/>
      <c r="I31" s="215"/>
      <c r="J31" s="215"/>
      <c r="N31" s="215"/>
    </row>
    <row r="32" spans="1:15" x14ac:dyDescent="0.2">
      <c r="E32" s="75"/>
      <c r="I32" s="215"/>
      <c r="J32" s="215"/>
      <c r="N32" s="215"/>
    </row>
    <row r="33" spans="9:14" x14ac:dyDescent="0.2">
      <c r="I33" s="215"/>
      <c r="J33" s="215"/>
      <c r="N33" s="215"/>
    </row>
    <row r="34" spans="9:14" x14ac:dyDescent="0.2">
      <c r="I34" s="215"/>
      <c r="J34" s="215"/>
      <c r="N34" s="215"/>
    </row>
    <row r="35" spans="9:14" x14ac:dyDescent="0.2">
      <c r="I35" s="215"/>
      <c r="J35" s="215"/>
      <c r="N35" s="215"/>
    </row>
    <row r="36" spans="9:14" x14ac:dyDescent="0.2">
      <c r="I36" s="215"/>
      <c r="J36" s="215"/>
      <c r="N36" s="215"/>
    </row>
    <row r="37" spans="9:14" x14ac:dyDescent="0.2">
      <c r="I37" s="215"/>
      <c r="J37" s="215"/>
      <c r="N37" s="215"/>
    </row>
  </sheetData>
  <mergeCells count="9">
    <mergeCell ref="A21:A24"/>
    <mergeCell ref="K1:O1"/>
    <mergeCell ref="A3:A7"/>
    <mergeCell ref="C1:E1"/>
    <mergeCell ref="F1:J1"/>
    <mergeCell ref="A8:A12"/>
    <mergeCell ref="A16:A20"/>
    <mergeCell ref="A13:A15"/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view="pageBreakPreview" zoomScale="136" zoomScaleNormal="100" zoomScaleSheetLayoutView="136" workbookViewId="0">
      <selection sqref="A1:XFD1048576"/>
    </sheetView>
  </sheetViews>
  <sheetFormatPr defaultRowHeight="12.75" x14ac:dyDescent="0.2"/>
  <cols>
    <col min="1" max="1" width="25.140625" style="249" customWidth="1"/>
    <col min="2" max="2" width="16.7109375" style="249" customWidth="1"/>
    <col min="3" max="3" width="15.85546875" style="249" customWidth="1"/>
    <col min="4" max="4" width="17.85546875" style="249" customWidth="1"/>
    <col min="5" max="5" width="14.5703125" style="249" bestFit="1" customWidth="1"/>
    <col min="6" max="6" width="14.42578125" style="249" customWidth="1"/>
    <col min="7" max="7" width="16.28515625" style="249" customWidth="1"/>
    <col min="8" max="8" width="15.42578125" style="249" customWidth="1"/>
    <col min="9" max="9" width="9.140625" style="249"/>
    <col min="10" max="10" width="12" style="249" bestFit="1" customWidth="1"/>
    <col min="11" max="253" width="9.140625" style="249"/>
    <col min="254" max="254" width="44.85546875" style="249" customWidth="1"/>
    <col min="255" max="255" width="16.7109375" style="249" customWidth="1"/>
    <col min="256" max="256" width="15.42578125" style="249" customWidth="1"/>
    <col min="257" max="257" width="11" style="249" customWidth="1"/>
    <col min="258" max="258" width="20" style="249" customWidth="1"/>
    <col min="259" max="259" width="14.85546875" style="249" bestFit="1" customWidth="1"/>
    <col min="260" max="260" width="16" style="249" customWidth="1"/>
    <col min="261" max="261" width="20.140625" style="249" customWidth="1"/>
    <col min="262" max="262" width="13.42578125" style="249" customWidth="1"/>
    <col min="263" max="263" width="14.140625" style="249" customWidth="1"/>
    <col min="264" max="264" width="8.42578125" style="249" customWidth="1"/>
    <col min="265" max="509" width="9.140625" style="249"/>
    <col min="510" max="510" width="44.85546875" style="249" customWidth="1"/>
    <col min="511" max="511" width="16.7109375" style="249" customWidth="1"/>
    <col min="512" max="512" width="15.42578125" style="249" customWidth="1"/>
    <col min="513" max="513" width="11" style="249" customWidth="1"/>
    <col min="514" max="514" width="20" style="249" customWidth="1"/>
    <col min="515" max="515" width="14.85546875" style="249" bestFit="1" customWidth="1"/>
    <col min="516" max="516" width="16" style="249" customWidth="1"/>
    <col min="517" max="517" width="20.140625" style="249" customWidth="1"/>
    <col min="518" max="518" width="13.42578125" style="249" customWidth="1"/>
    <col min="519" max="519" width="14.140625" style="249" customWidth="1"/>
    <col min="520" max="520" width="8.42578125" style="249" customWidth="1"/>
    <col min="521" max="765" width="9.140625" style="249"/>
    <col min="766" max="766" width="44.85546875" style="249" customWidth="1"/>
    <col min="767" max="767" width="16.7109375" style="249" customWidth="1"/>
    <col min="768" max="768" width="15.42578125" style="249" customWidth="1"/>
    <col min="769" max="769" width="11" style="249" customWidth="1"/>
    <col min="770" max="770" width="20" style="249" customWidth="1"/>
    <col min="771" max="771" width="14.85546875" style="249" bestFit="1" customWidth="1"/>
    <col min="772" max="772" width="16" style="249" customWidth="1"/>
    <col min="773" max="773" width="20.140625" style="249" customWidth="1"/>
    <col min="774" max="774" width="13.42578125" style="249" customWidth="1"/>
    <col min="775" max="775" width="14.140625" style="249" customWidth="1"/>
    <col min="776" max="776" width="8.42578125" style="249" customWidth="1"/>
    <col min="777" max="1021" width="9.140625" style="249"/>
    <col min="1022" max="1022" width="44.85546875" style="249" customWidth="1"/>
    <col min="1023" max="1023" width="16.7109375" style="249" customWidth="1"/>
    <col min="1024" max="1024" width="15.42578125" style="249" customWidth="1"/>
    <col min="1025" max="1025" width="11" style="249" customWidth="1"/>
    <col min="1026" max="1026" width="20" style="249" customWidth="1"/>
    <col min="1027" max="1027" width="14.85546875" style="249" bestFit="1" customWidth="1"/>
    <col min="1028" max="1028" width="16" style="249" customWidth="1"/>
    <col min="1029" max="1029" width="20.140625" style="249" customWidth="1"/>
    <col min="1030" max="1030" width="13.42578125" style="249" customWidth="1"/>
    <col min="1031" max="1031" width="14.140625" style="249" customWidth="1"/>
    <col min="1032" max="1032" width="8.42578125" style="249" customWidth="1"/>
    <col min="1033" max="1277" width="9.140625" style="249"/>
    <col min="1278" max="1278" width="44.85546875" style="249" customWidth="1"/>
    <col min="1279" max="1279" width="16.7109375" style="249" customWidth="1"/>
    <col min="1280" max="1280" width="15.42578125" style="249" customWidth="1"/>
    <col min="1281" max="1281" width="11" style="249" customWidth="1"/>
    <col min="1282" max="1282" width="20" style="249" customWidth="1"/>
    <col min="1283" max="1283" width="14.85546875" style="249" bestFit="1" customWidth="1"/>
    <col min="1284" max="1284" width="16" style="249" customWidth="1"/>
    <col min="1285" max="1285" width="20.140625" style="249" customWidth="1"/>
    <col min="1286" max="1286" width="13.42578125" style="249" customWidth="1"/>
    <col min="1287" max="1287" width="14.140625" style="249" customWidth="1"/>
    <col min="1288" max="1288" width="8.42578125" style="249" customWidth="1"/>
    <col min="1289" max="1533" width="9.140625" style="249"/>
    <col min="1534" max="1534" width="44.85546875" style="249" customWidth="1"/>
    <col min="1535" max="1535" width="16.7109375" style="249" customWidth="1"/>
    <col min="1536" max="1536" width="15.42578125" style="249" customWidth="1"/>
    <col min="1537" max="1537" width="11" style="249" customWidth="1"/>
    <col min="1538" max="1538" width="20" style="249" customWidth="1"/>
    <col min="1539" max="1539" width="14.85546875" style="249" bestFit="1" customWidth="1"/>
    <col min="1540" max="1540" width="16" style="249" customWidth="1"/>
    <col min="1541" max="1541" width="20.140625" style="249" customWidth="1"/>
    <col min="1542" max="1542" width="13.42578125" style="249" customWidth="1"/>
    <col min="1543" max="1543" width="14.140625" style="249" customWidth="1"/>
    <col min="1544" max="1544" width="8.42578125" style="249" customWidth="1"/>
    <col min="1545" max="1789" width="9.140625" style="249"/>
    <col min="1790" max="1790" width="44.85546875" style="249" customWidth="1"/>
    <col min="1791" max="1791" width="16.7109375" style="249" customWidth="1"/>
    <col min="1792" max="1792" width="15.42578125" style="249" customWidth="1"/>
    <col min="1793" max="1793" width="11" style="249" customWidth="1"/>
    <col min="1794" max="1794" width="20" style="249" customWidth="1"/>
    <col min="1795" max="1795" width="14.85546875" style="249" bestFit="1" customWidth="1"/>
    <col min="1796" max="1796" width="16" style="249" customWidth="1"/>
    <col min="1797" max="1797" width="20.140625" style="249" customWidth="1"/>
    <col min="1798" max="1798" width="13.42578125" style="249" customWidth="1"/>
    <col min="1799" max="1799" width="14.140625" style="249" customWidth="1"/>
    <col min="1800" max="1800" width="8.42578125" style="249" customWidth="1"/>
    <col min="1801" max="2045" width="9.140625" style="249"/>
    <col min="2046" max="2046" width="44.85546875" style="249" customWidth="1"/>
    <col min="2047" max="2047" width="16.7109375" style="249" customWidth="1"/>
    <col min="2048" max="2048" width="15.42578125" style="249" customWidth="1"/>
    <col min="2049" max="2049" width="11" style="249" customWidth="1"/>
    <col min="2050" max="2050" width="20" style="249" customWidth="1"/>
    <col min="2051" max="2051" width="14.85546875" style="249" bestFit="1" customWidth="1"/>
    <col min="2052" max="2052" width="16" style="249" customWidth="1"/>
    <col min="2053" max="2053" width="20.140625" style="249" customWidth="1"/>
    <col min="2054" max="2054" width="13.42578125" style="249" customWidth="1"/>
    <col min="2055" max="2055" width="14.140625" style="249" customWidth="1"/>
    <col min="2056" max="2056" width="8.42578125" style="249" customWidth="1"/>
    <col min="2057" max="2301" width="9.140625" style="249"/>
    <col min="2302" max="2302" width="44.85546875" style="249" customWidth="1"/>
    <col min="2303" max="2303" width="16.7109375" style="249" customWidth="1"/>
    <col min="2304" max="2304" width="15.42578125" style="249" customWidth="1"/>
    <col min="2305" max="2305" width="11" style="249" customWidth="1"/>
    <col min="2306" max="2306" width="20" style="249" customWidth="1"/>
    <col min="2307" max="2307" width="14.85546875" style="249" bestFit="1" customWidth="1"/>
    <col min="2308" max="2308" width="16" style="249" customWidth="1"/>
    <col min="2309" max="2309" width="20.140625" style="249" customWidth="1"/>
    <col min="2310" max="2310" width="13.42578125" style="249" customWidth="1"/>
    <col min="2311" max="2311" width="14.140625" style="249" customWidth="1"/>
    <col min="2312" max="2312" width="8.42578125" style="249" customWidth="1"/>
    <col min="2313" max="2557" width="9.140625" style="249"/>
    <col min="2558" max="2558" width="44.85546875" style="249" customWidth="1"/>
    <col min="2559" max="2559" width="16.7109375" style="249" customWidth="1"/>
    <col min="2560" max="2560" width="15.42578125" style="249" customWidth="1"/>
    <col min="2561" max="2561" width="11" style="249" customWidth="1"/>
    <col min="2562" max="2562" width="20" style="249" customWidth="1"/>
    <col min="2563" max="2563" width="14.85546875" style="249" bestFit="1" customWidth="1"/>
    <col min="2564" max="2564" width="16" style="249" customWidth="1"/>
    <col min="2565" max="2565" width="20.140625" style="249" customWidth="1"/>
    <col min="2566" max="2566" width="13.42578125" style="249" customWidth="1"/>
    <col min="2567" max="2567" width="14.140625" style="249" customWidth="1"/>
    <col min="2568" max="2568" width="8.42578125" style="249" customWidth="1"/>
    <col min="2569" max="2813" width="9.140625" style="249"/>
    <col min="2814" max="2814" width="44.85546875" style="249" customWidth="1"/>
    <col min="2815" max="2815" width="16.7109375" style="249" customWidth="1"/>
    <col min="2816" max="2816" width="15.42578125" style="249" customWidth="1"/>
    <col min="2817" max="2817" width="11" style="249" customWidth="1"/>
    <col min="2818" max="2818" width="20" style="249" customWidth="1"/>
    <col min="2819" max="2819" width="14.85546875" style="249" bestFit="1" customWidth="1"/>
    <col min="2820" max="2820" width="16" style="249" customWidth="1"/>
    <col min="2821" max="2821" width="20.140625" style="249" customWidth="1"/>
    <col min="2822" max="2822" width="13.42578125" style="249" customWidth="1"/>
    <col min="2823" max="2823" width="14.140625" style="249" customWidth="1"/>
    <col min="2824" max="2824" width="8.42578125" style="249" customWidth="1"/>
    <col min="2825" max="3069" width="9.140625" style="249"/>
    <col min="3070" max="3070" width="44.85546875" style="249" customWidth="1"/>
    <col min="3071" max="3071" width="16.7109375" style="249" customWidth="1"/>
    <col min="3072" max="3072" width="15.42578125" style="249" customWidth="1"/>
    <col min="3073" max="3073" width="11" style="249" customWidth="1"/>
    <col min="3074" max="3074" width="20" style="249" customWidth="1"/>
    <col min="3075" max="3075" width="14.85546875" style="249" bestFit="1" customWidth="1"/>
    <col min="3076" max="3076" width="16" style="249" customWidth="1"/>
    <col min="3077" max="3077" width="20.140625" style="249" customWidth="1"/>
    <col min="3078" max="3078" width="13.42578125" style="249" customWidth="1"/>
    <col min="3079" max="3079" width="14.140625" style="249" customWidth="1"/>
    <col min="3080" max="3080" width="8.42578125" style="249" customWidth="1"/>
    <col min="3081" max="3325" width="9.140625" style="249"/>
    <col min="3326" max="3326" width="44.85546875" style="249" customWidth="1"/>
    <col min="3327" max="3327" width="16.7109375" style="249" customWidth="1"/>
    <col min="3328" max="3328" width="15.42578125" style="249" customWidth="1"/>
    <col min="3329" max="3329" width="11" style="249" customWidth="1"/>
    <col min="3330" max="3330" width="20" style="249" customWidth="1"/>
    <col min="3331" max="3331" width="14.85546875" style="249" bestFit="1" customWidth="1"/>
    <col min="3332" max="3332" width="16" style="249" customWidth="1"/>
    <col min="3333" max="3333" width="20.140625" style="249" customWidth="1"/>
    <col min="3334" max="3334" width="13.42578125" style="249" customWidth="1"/>
    <col min="3335" max="3335" width="14.140625" style="249" customWidth="1"/>
    <col min="3336" max="3336" width="8.42578125" style="249" customWidth="1"/>
    <col min="3337" max="3581" width="9.140625" style="249"/>
    <col min="3582" max="3582" width="44.85546875" style="249" customWidth="1"/>
    <col min="3583" max="3583" width="16.7109375" style="249" customWidth="1"/>
    <col min="3584" max="3584" width="15.42578125" style="249" customWidth="1"/>
    <col min="3585" max="3585" width="11" style="249" customWidth="1"/>
    <col min="3586" max="3586" width="20" style="249" customWidth="1"/>
    <col min="3587" max="3587" width="14.85546875" style="249" bestFit="1" customWidth="1"/>
    <col min="3588" max="3588" width="16" style="249" customWidth="1"/>
    <col min="3589" max="3589" width="20.140625" style="249" customWidth="1"/>
    <col min="3590" max="3590" width="13.42578125" style="249" customWidth="1"/>
    <col min="3591" max="3591" width="14.140625" style="249" customWidth="1"/>
    <col min="3592" max="3592" width="8.42578125" style="249" customWidth="1"/>
    <col min="3593" max="3837" width="9.140625" style="249"/>
    <col min="3838" max="3838" width="44.85546875" style="249" customWidth="1"/>
    <col min="3839" max="3839" width="16.7109375" style="249" customWidth="1"/>
    <col min="3840" max="3840" width="15.42578125" style="249" customWidth="1"/>
    <col min="3841" max="3841" width="11" style="249" customWidth="1"/>
    <col min="3842" max="3842" width="20" style="249" customWidth="1"/>
    <col min="3843" max="3843" width="14.85546875" style="249" bestFit="1" customWidth="1"/>
    <col min="3844" max="3844" width="16" style="249" customWidth="1"/>
    <col min="3845" max="3845" width="20.140625" style="249" customWidth="1"/>
    <col min="3846" max="3846" width="13.42578125" style="249" customWidth="1"/>
    <col min="3847" max="3847" width="14.140625" style="249" customWidth="1"/>
    <col min="3848" max="3848" width="8.42578125" style="249" customWidth="1"/>
    <col min="3849" max="4093" width="9.140625" style="249"/>
    <col min="4094" max="4094" width="44.85546875" style="249" customWidth="1"/>
    <col min="4095" max="4095" width="16.7109375" style="249" customWidth="1"/>
    <col min="4096" max="4096" width="15.42578125" style="249" customWidth="1"/>
    <col min="4097" max="4097" width="11" style="249" customWidth="1"/>
    <col min="4098" max="4098" width="20" style="249" customWidth="1"/>
    <col min="4099" max="4099" width="14.85546875" style="249" bestFit="1" customWidth="1"/>
    <col min="4100" max="4100" width="16" style="249" customWidth="1"/>
    <col min="4101" max="4101" width="20.140625" style="249" customWidth="1"/>
    <col min="4102" max="4102" width="13.42578125" style="249" customWidth="1"/>
    <col min="4103" max="4103" width="14.140625" style="249" customWidth="1"/>
    <col min="4104" max="4104" width="8.42578125" style="249" customWidth="1"/>
    <col min="4105" max="4349" width="9.140625" style="249"/>
    <col min="4350" max="4350" width="44.85546875" style="249" customWidth="1"/>
    <col min="4351" max="4351" width="16.7109375" style="249" customWidth="1"/>
    <col min="4352" max="4352" width="15.42578125" style="249" customWidth="1"/>
    <col min="4353" max="4353" width="11" style="249" customWidth="1"/>
    <col min="4354" max="4354" width="20" style="249" customWidth="1"/>
    <col min="4355" max="4355" width="14.85546875" style="249" bestFit="1" customWidth="1"/>
    <col min="4356" max="4356" width="16" style="249" customWidth="1"/>
    <col min="4357" max="4357" width="20.140625" style="249" customWidth="1"/>
    <col min="4358" max="4358" width="13.42578125" style="249" customWidth="1"/>
    <col min="4359" max="4359" width="14.140625" style="249" customWidth="1"/>
    <col min="4360" max="4360" width="8.42578125" style="249" customWidth="1"/>
    <col min="4361" max="4605" width="9.140625" style="249"/>
    <col min="4606" max="4606" width="44.85546875" style="249" customWidth="1"/>
    <col min="4607" max="4607" width="16.7109375" style="249" customWidth="1"/>
    <col min="4608" max="4608" width="15.42578125" style="249" customWidth="1"/>
    <col min="4609" max="4609" width="11" style="249" customWidth="1"/>
    <col min="4610" max="4610" width="20" style="249" customWidth="1"/>
    <col min="4611" max="4611" width="14.85546875" style="249" bestFit="1" customWidth="1"/>
    <col min="4612" max="4612" width="16" style="249" customWidth="1"/>
    <col min="4613" max="4613" width="20.140625" style="249" customWidth="1"/>
    <col min="4614" max="4614" width="13.42578125" style="249" customWidth="1"/>
    <col min="4615" max="4615" width="14.140625" style="249" customWidth="1"/>
    <col min="4616" max="4616" width="8.42578125" style="249" customWidth="1"/>
    <col min="4617" max="4861" width="9.140625" style="249"/>
    <col min="4862" max="4862" width="44.85546875" style="249" customWidth="1"/>
    <col min="4863" max="4863" width="16.7109375" style="249" customWidth="1"/>
    <col min="4864" max="4864" width="15.42578125" style="249" customWidth="1"/>
    <col min="4865" max="4865" width="11" style="249" customWidth="1"/>
    <col min="4866" max="4866" width="20" style="249" customWidth="1"/>
    <col min="4867" max="4867" width="14.85546875" style="249" bestFit="1" customWidth="1"/>
    <col min="4868" max="4868" width="16" style="249" customWidth="1"/>
    <col min="4869" max="4869" width="20.140625" style="249" customWidth="1"/>
    <col min="4870" max="4870" width="13.42578125" style="249" customWidth="1"/>
    <col min="4871" max="4871" width="14.140625" style="249" customWidth="1"/>
    <col min="4872" max="4872" width="8.42578125" style="249" customWidth="1"/>
    <col min="4873" max="5117" width="9.140625" style="249"/>
    <col min="5118" max="5118" width="44.85546875" style="249" customWidth="1"/>
    <col min="5119" max="5119" width="16.7109375" style="249" customWidth="1"/>
    <col min="5120" max="5120" width="15.42578125" style="249" customWidth="1"/>
    <col min="5121" max="5121" width="11" style="249" customWidth="1"/>
    <col min="5122" max="5122" width="20" style="249" customWidth="1"/>
    <col min="5123" max="5123" width="14.85546875" style="249" bestFit="1" customWidth="1"/>
    <col min="5124" max="5124" width="16" style="249" customWidth="1"/>
    <col min="5125" max="5125" width="20.140625" style="249" customWidth="1"/>
    <col min="5126" max="5126" width="13.42578125" style="249" customWidth="1"/>
    <col min="5127" max="5127" width="14.140625" style="249" customWidth="1"/>
    <col min="5128" max="5128" width="8.42578125" style="249" customWidth="1"/>
    <col min="5129" max="5373" width="9.140625" style="249"/>
    <col min="5374" max="5374" width="44.85546875" style="249" customWidth="1"/>
    <col min="5375" max="5375" width="16.7109375" style="249" customWidth="1"/>
    <col min="5376" max="5376" width="15.42578125" style="249" customWidth="1"/>
    <col min="5377" max="5377" width="11" style="249" customWidth="1"/>
    <col min="5378" max="5378" width="20" style="249" customWidth="1"/>
    <col min="5379" max="5379" width="14.85546875" style="249" bestFit="1" customWidth="1"/>
    <col min="5380" max="5380" width="16" style="249" customWidth="1"/>
    <col min="5381" max="5381" width="20.140625" style="249" customWidth="1"/>
    <col min="5382" max="5382" width="13.42578125" style="249" customWidth="1"/>
    <col min="5383" max="5383" width="14.140625" style="249" customWidth="1"/>
    <col min="5384" max="5384" width="8.42578125" style="249" customWidth="1"/>
    <col min="5385" max="5629" width="9.140625" style="249"/>
    <col min="5630" max="5630" width="44.85546875" style="249" customWidth="1"/>
    <col min="5631" max="5631" width="16.7109375" style="249" customWidth="1"/>
    <col min="5632" max="5632" width="15.42578125" style="249" customWidth="1"/>
    <col min="5633" max="5633" width="11" style="249" customWidth="1"/>
    <col min="5634" max="5634" width="20" style="249" customWidth="1"/>
    <col min="5635" max="5635" width="14.85546875" style="249" bestFit="1" customWidth="1"/>
    <col min="5636" max="5636" width="16" style="249" customWidth="1"/>
    <col min="5637" max="5637" width="20.140625" style="249" customWidth="1"/>
    <col min="5638" max="5638" width="13.42578125" style="249" customWidth="1"/>
    <col min="5639" max="5639" width="14.140625" style="249" customWidth="1"/>
    <col min="5640" max="5640" width="8.42578125" style="249" customWidth="1"/>
    <col min="5641" max="5885" width="9.140625" style="249"/>
    <col min="5886" max="5886" width="44.85546875" style="249" customWidth="1"/>
    <col min="5887" max="5887" width="16.7109375" style="249" customWidth="1"/>
    <col min="5888" max="5888" width="15.42578125" style="249" customWidth="1"/>
    <col min="5889" max="5889" width="11" style="249" customWidth="1"/>
    <col min="5890" max="5890" width="20" style="249" customWidth="1"/>
    <col min="5891" max="5891" width="14.85546875" style="249" bestFit="1" customWidth="1"/>
    <col min="5892" max="5892" width="16" style="249" customWidth="1"/>
    <col min="5893" max="5893" width="20.140625" style="249" customWidth="1"/>
    <col min="5894" max="5894" width="13.42578125" style="249" customWidth="1"/>
    <col min="5895" max="5895" width="14.140625" style="249" customWidth="1"/>
    <col min="5896" max="5896" width="8.42578125" style="249" customWidth="1"/>
    <col min="5897" max="6141" width="9.140625" style="249"/>
    <col min="6142" max="6142" width="44.85546875" style="249" customWidth="1"/>
    <col min="6143" max="6143" width="16.7109375" style="249" customWidth="1"/>
    <col min="6144" max="6144" width="15.42578125" style="249" customWidth="1"/>
    <col min="6145" max="6145" width="11" style="249" customWidth="1"/>
    <col min="6146" max="6146" width="20" style="249" customWidth="1"/>
    <col min="6147" max="6147" width="14.85546875" style="249" bestFit="1" customWidth="1"/>
    <col min="6148" max="6148" width="16" style="249" customWidth="1"/>
    <col min="6149" max="6149" width="20.140625" style="249" customWidth="1"/>
    <col min="6150" max="6150" width="13.42578125" style="249" customWidth="1"/>
    <col min="6151" max="6151" width="14.140625" style="249" customWidth="1"/>
    <col min="6152" max="6152" width="8.42578125" style="249" customWidth="1"/>
    <col min="6153" max="6397" width="9.140625" style="249"/>
    <col min="6398" max="6398" width="44.85546875" style="249" customWidth="1"/>
    <col min="6399" max="6399" width="16.7109375" style="249" customWidth="1"/>
    <col min="6400" max="6400" width="15.42578125" style="249" customWidth="1"/>
    <col min="6401" max="6401" width="11" style="249" customWidth="1"/>
    <col min="6402" max="6402" width="20" style="249" customWidth="1"/>
    <col min="6403" max="6403" width="14.85546875" style="249" bestFit="1" customWidth="1"/>
    <col min="6404" max="6404" width="16" style="249" customWidth="1"/>
    <col min="6405" max="6405" width="20.140625" style="249" customWidth="1"/>
    <col min="6406" max="6406" width="13.42578125" style="249" customWidth="1"/>
    <col min="6407" max="6407" width="14.140625" style="249" customWidth="1"/>
    <col min="6408" max="6408" width="8.42578125" style="249" customWidth="1"/>
    <col min="6409" max="6653" width="9.140625" style="249"/>
    <col min="6654" max="6654" width="44.85546875" style="249" customWidth="1"/>
    <col min="6655" max="6655" width="16.7109375" style="249" customWidth="1"/>
    <col min="6656" max="6656" width="15.42578125" style="249" customWidth="1"/>
    <col min="6657" max="6657" width="11" style="249" customWidth="1"/>
    <col min="6658" max="6658" width="20" style="249" customWidth="1"/>
    <col min="6659" max="6659" width="14.85546875" style="249" bestFit="1" customWidth="1"/>
    <col min="6660" max="6660" width="16" style="249" customWidth="1"/>
    <col min="6661" max="6661" width="20.140625" style="249" customWidth="1"/>
    <col min="6662" max="6662" width="13.42578125" style="249" customWidth="1"/>
    <col min="6663" max="6663" width="14.140625" style="249" customWidth="1"/>
    <col min="6664" max="6664" width="8.42578125" style="249" customWidth="1"/>
    <col min="6665" max="6909" width="9.140625" style="249"/>
    <col min="6910" max="6910" width="44.85546875" style="249" customWidth="1"/>
    <col min="6911" max="6911" width="16.7109375" style="249" customWidth="1"/>
    <col min="6912" max="6912" width="15.42578125" style="249" customWidth="1"/>
    <col min="6913" max="6913" width="11" style="249" customWidth="1"/>
    <col min="6914" max="6914" width="20" style="249" customWidth="1"/>
    <col min="6915" max="6915" width="14.85546875" style="249" bestFit="1" customWidth="1"/>
    <col min="6916" max="6916" width="16" style="249" customWidth="1"/>
    <col min="6917" max="6917" width="20.140625" style="249" customWidth="1"/>
    <col min="6918" max="6918" width="13.42578125" style="249" customWidth="1"/>
    <col min="6919" max="6919" width="14.140625" style="249" customWidth="1"/>
    <col min="6920" max="6920" width="8.42578125" style="249" customWidth="1"/>
    <col min="6921" max="7165" width="9.140625" style="249"/>
    <col min="7166" max="7166" width="44.85546875" style="249" customWidth="1"/>
    <col min="7167" max="7167" width="16.7109375" style="249" customWidth="1"/>
    <col min="7168" max="7168" width="15.42578125" style="249" customWidth="1"/>
    <col min="7169" max="7169" width="11" style="249" customWidth="1"/>
    <col min="7170" max="7170" width="20" style="249" customWidth="1"/>
    <col min="7171" max="7171" width="14.85546875" style="249" bestFit="1" customWidth="1"/>
    <col min="7172" max="7172" width="16" style="249" customWidth="1"/>
    <col min="7173" max="7173" width="20.140625" style="249" customWidth="1"/>
    <col min="7174" max="7174" width="13.42578125" style="249" customWidth="1"/>
    <col min="7175" max="7175" width="14.140625" style="249" customWidth="1"/>
    <col min="7176" max="7176" width="8.42578125" style="249" customWidth="1"/>
    <col min="7177" max="7421" width="9.140625" style="249"/>
    <col min="7422" max="7422" width="44.85546875" style="249" customWidth="1"/>
    <col min="7423" max="7423" width="16.7109375" style="249" customWidth="1"/>
    <col min="7424" max="7424" width="15.42578125" style="249" customWidth="1"/>
    <col min="7425" max="7425" width="11" style="249" customWidth="1"/>
    <col min="7426" max="7426" width="20" style="249" customWidth="1"/>
    <col min="7427" max="7427" width="14.85546875" style="249" bestFit="1" customWidth="1"/>
    <col min="7428" max="7428" width="16" style="249" customWidth="1"/>
    <col min="7429" max="7429" width="20.140625" style="249" customWidth="1"/>
    <col min="7430" max="7430" width="13.42578125" style="249" customWidth="1"/>
    <col min="7431" max="7431" width="14.140625" style="249" customWidth="1"/>
    <col min="7432" max="7432" width="8.42578125" style="249" customWidth="1"/>
    <col min="7433" max="7677" width="9.140625" style="249"/>
    <col min="7678" max="7678" width="44.85546875" style="249" customWidth="1"/>
    <col min="7679" max="7679" width="16.7109375" style="249" customWidth="1"/>
    <col min="7680" max="7680" width="15.42578125" style="249" customWidth="1"/>
    <col min="7681" max="7681" width="11" style="249" customWidth="1"/>
    <col min="7682" max="7682" width="20" style="249" customWidth="1"/>
    <col min="7683" max="7683" width="14.85546875" style="249" bestFit="1" customWidth="1"/>
    <col min="7684" max="7684" width="16" style="249" customWidth="1"/>
    <col min="7685" max="7685" width="20.140625" style="249" customWidth="1"/>
    <col min="7686" max="7686" width="13.42578125" style="249" customWidth="1"/>
    <col min="7687" max="7687" width="14.140625" style="249" customWidth="1"/>
    <col min="7688" max="7688" width="8.42578125" style="249" customWidth="1"/>
    <col min="7689" max="7933" width="9.140625" style="249"/>
    <col min="7934" max="7934" width="44.85546875" style="249" customWidth="1"/>
    <col min="7935" max="7935" width="16.7109375" style="249" customWidth="1"/>
    <col min="7936" max="7936" width="15.42578125" style="249" customWidth="1"/>
    <col min="7937" max="7937" width="11" style="249" customWidth="1"/>
    <col min="7938" max="7938" width="20" style="249" customWidth="1"/>
    <col min="7939" max="7939" width="14.85546875" style="249" bestFit="1" customWidth="1"/>
    <col min="7940" max="7940" width="16" style="249" customWidth="1"/>
    <col min="7941" max="7941" width="20.140625" style="249" customWidth="1"/>
    <col min="7942" max="7942" width="13.42578125" style="249" customWidth="1"/>
    <col min="7943" max="7943" width="14.140625" style="249" customWidth="1"/>
    <col min="7944" max="7944" width="8.42578125" style="249" customWidth="1"/>
    <col min="7945" max="8189" width="9.140625" style="249"/>
    <col min="8190" max="8190" width="44.85546875" style="249" customWidth="1"/>
    <col min="8191" max="8191" width="16.7109375" style="249" customWidth="1"/>
    <col min="8192" max="8192" width="15.42578125" style="249" customWidth="1"/>
    <col min="8193" max="8193" width="11" style="249" customWidth="1"/>
    <col min="8194" max="8194" width="20" style="249" customWidth="1"/>
    <col min="8195" max="8195" width="14.85546875" style="249" bestFit="1" customWidth="1"/>
    <col min="8196" max="8196" width="16" style="249" customWidth="1"/>
    <col min="8197" max="8197" width="20.140625" style="249" customWidth="1"/>
    <col min="8198" max="8198" width="13.42578125" style="249" customWidth="1"/>
    <col min="8199" max="8199" width="14.140625" style="249" customWidth="1"/>
    <col min="8200" max="8200" width="8.42578125" style="249" customWidth="1"/>
    <col min="8201" max="8445" width="9.140625" style="249"/>
    <col min="8446" max="8446" width="44.85546875" style="249" customWidth="1"/>
    <col min="8447" max="8447" width="16.7109375" style="249" customWidth="1"/>
    <col min="8448" max="8448" width="15.42578125" style="249" customWidth="1"/>
    <col min="8449" max="8449" width="11" style="249" customWidth="1"/>
    <col min="8450" max="8450" width="20" style="249" customWidth="1"/>
    <col min="8451" max="8451" width="14.85546875" style="249" bestFit="1" customWidth="1"/>
    <col min="8452" max="8452" width="16" style="249" customWidth="1"/>
    <col min="8453" max="8453" width="20.140625" style="249" customWidth="1"/>
    <col min="8454" max="8454" width="13.42578125" style="249" customWidth="1"/>
    <col min="8455" max="8455" width="14.140625" style="249" customWidth="1"/>
    <col min="8456" max="8456" width="8.42578125" style="249" customWidth="1"/>
    <col min="8457" max="8701" width="9.140625" style="249"/>
    <col min="8702" max="8702" width="44.85546875" style="249" customWidth="1"/>
    <col min="8703" max="8703" width="16.7109375" style="249" customWidth="1"/>
    <col min="8704" max="8704" width="15.42578125" style="249" customWidth="1"/>
    <col min="8705" max="8705" width="11" style="249" customWidth="1"/>
    <col min="8706" max="8706" width="20" style="249" customWidth="1"/>
    <col min="8707" max="8707" width="14.85546875" style="249" bestFit="1" customWidth="1"/>
    <col min="8708" max="8708" width="16" style="249" customWidth="1"/>
    <col min="8709" max="8709" width="20.140625" style="249" customWidth="1"/>
    <col min="8710" max="8710" width="13.42578125" style="249" customWidth="1"/>
    <col min="8711" max="8711" width="14.140625" style="249" customWidth="1"/>
    <col min="8712" max="8712" width="8.42578125" style="249" customWidth="1"/>
    <col min="8713" max="8957" width="9.140625" style="249"/>
    <col min="8958" max="8958" width="44.85546875" style="249" customWidth="1"/>
    <col min="8959" max="8959" width="16.7109375" style="249" customWidth="1"/>
    <col min="8960" max="8960" width="15.42578125" style="249" customWidth="1"/>
    <col min="8961" max="8961" width="11" style="249" customWidth="1"/>
    <col min="8962" max="8962" width="20" style="249" customWidth="1"/>
    <col min="8963" max="8963" width="14.85546875" style="249" bestFit="1" customWidth="1"/>
    <col min="8964" max="8964" width="16" style="249" customWidth="1"/>
    <col min="8965" max="8965" width="20.140625" style="249" customWidth="1"/>
    <col min="8966" max="8966" width="13.42578125" style="249" customWidth="1"/>
    <col min="8967" max="8967" width="14.140625" style="249" customWidth="1"/>
    <col min="8968" max="8968" width="8.42578125" style="249" customWidth="1"/>
    <col min="8969" max="9213" width="9.140625" style="249"/>
    <col min="9214" max="9214" width="44.85546875" style="249" customWidth="1"/>
    <col min="9215" max="9215" width="16.7109375" style="249" customWidth="1"/>
    <col min="9216" max="9216" width="15.42578125" style="249" customWidth="1"/>
    <col min="9217" max="9217" width="11" style="249" customWidth="1"/>
    <col min="9218" max="9218" width="20" style="249" customWidth="1"/>
    <col min="9219" max="9219" width="14.85546875" style="249" bestFit="1" customWidth="1"/>
    <col min="9220" max="9220" width="16" style="249" customWidth="1"/>
    <col min="9221" max="9221" width="20.140625" style="249" customWidth="1"/>
    <col min="9222" max="9222" width="13.42578125" style="249" customWidth="1"/>
    <col min="9223" max="9223" width="14.140625" style="249" customWidth="1"/>
    <col min="9224" max="9224" width="8.42578125" style="249" customWidth="1"/>
    <col min="9225" max="9469" width="9.140625" style="249"/>
    <col min="9470" max="9470" width="44.85546875" style="249" customWidth="1"/>
    <col min="9471" max="9471" width="16.7109375" style="249" customWidth="1"/>
    <col min="9472" max="9472" width="15.42578125" style="249" customWidth="1"/>
    <col min="9473" max="9473" width="11" style="249" customWidth="1"/>
    <col min="9474" max="9474" width="20" style="249" customWidth="1"/>
    <col min="9475" max="9475" width="14.85546875" style="249" bestFit="1" customWidth="1"/>
    <col min="9476" max="9476" width="16" style="249" customWidth="1"/>
    <col min="9477" max="9477" width="20.140625" style="249" customWidth="1"/>
    <col min="9478" max="9478" width="13.42578125" style="249" customWidth="1"/>
    <col min="9479" max="9479" width="14.140625" style="249" customWidth="1"/>
    <col min="9480" max="9480" width="8.42578125" style="249" customWidth="1"/>
    <col min="9481" max="9725" width="9.140625" style="249"/>
    <col min="9726" max="9726" width="44.85546875" style="249" customWidth="1"/>
    <col min="9727" max="9727" width="16.7109375" style="249" customWidth="1"/>
    <col min="9728" max="9728" width="15.42578125" style="249" customWidth="1"/>
    <col min="9729" max="9729" width="11" style="249" customWidth="1"/>
    <col min="9730" max="9730" width="20" style="249" customWidth="1"/>
    <col min="9731" max="9731" width="14.85546875" style="249" bestFit="1" customWidth="1"/>
    <col min="9732" max="9732" width="16" style="249" customWidth="1"/>
    <col min="9733" max="9733" width="20.140625" style="249" customWidth="1"/>
    <col min="9734" max="9734" width="13.42578125" style="249" customWidth="1"/>
    <col min="9735" max="9735" width="14.140625" style="249" customWidth="1"/>
    <col min="9736" max="9736" width="8.42578125" style="249" customWidth="1"/>
    <col min="9737" max="9981" width="9.140625" style="249"/>
    <col min="9982" max="9982" width="44.85546875" style="249" customWidth="1"/>
    <col min="9983" max="9983" width="16.7109375" style="249" customWidth="1"/>
    <col min="9984" max="9984" width="15.42578125" style="249" customWidth="1"/>
    <col min="9985" max="9985" width="11" style="249" customWidth="1"/>
    <col min="9986" max="9986" width="20" style="249" customWidth="1"/>
    <col min="9987" max="9987" width="14.85546875" style="249" bestFit="1" customWidth="1"/>
    <col min="9988" max="9988" width="16" style="249" customWidth="1"/>
    <col min="9989" max="9989" width="20.140625" style="249" customWidth="1"/>
    <col min="9990" max="9990" width="13.42578125" style="249" customWidth="1"/>
    <col min="9991" max="9991" width="14.140625" style="249" customWidth="1"/>
    <col min="9992" max="9992" width="8.42578125" style="249" customWidth="1"/>
    <col min="9993" max="10237" width="9.140625" style="249"/>
    <col min="10238" max="10238" width="44.85546875" style="249" customWidth="1"/>
    <col min="10239" max="10239" width="16.7109375" style="249" customWidth="1"/>
    <col min="10240" max="10240" width="15.42578125" style="249" customWidth="1"/>
    <col min="10241" max="10241" width="11" style="249" customWidth="1"/>
    <col min="10242" max="10242" width="20" style="249" customWidth="1"/>
    <col min="10243" max="10243" width="14.85546875" style="249" bestFit="1" customWidth="1"/>
    <col min="10244" max="10244" width="16" style="249" customWidth="1"/>
    <col min="10245" max="10245" width="20.140625" style="249" customWidth="1"/>
    <col min="10246" max="10246" width="13.42578125" style="249" customWidth="1"/>
    <col min="10247" max="10247" width="14.140625" style="249" customWidth="1"/>
    <col min="10248" max="10248" width="8.42578125" style="249" customWidth="1"/>
    <col min="10249" max="10493" width="9.140625" style="249"/>
    <col min="10494" max="10494" width="44.85546875" style="249" customWidth="1"/>
    <col min="10495" max="10495" width="16.7109375" style="249" customWidth="1"/>
    <col min="10496" max="10496" width="15.42578125" style="249" customWidth="1"/>
    <col min="10497" max="10497" width="11" style="249" customWidth="1"/>
    <col min="10498" max="10498" width="20" style="249" customWidth="1"/>
    <col min="10499" max="10499" width="14.85546875" style="249" bestFit="1" customWidth="1"/>
    <col min="10500" max="10500" width="16" style="249" customWidth="1"/>
    <col min="10501" max="10501" width="20.140625" style="249" customWidth="1"/>
    <col min="10502" max="10502" width="13.42578125" style="249" customWidth="1"/>
    <col min="10503" max="10503" width="14.140625" style="249" customWidth="1"/>
    <col min="10504" max="10504" width="8.42578125" style="249" customWidth="1"/>
    <col min="10505" max="10749" width="9.140625" style="249"/>
    <col min="10750" max="10750" width="44.85546875" style="249" customWidth="1"/>
    <col min="10751" max="10751" width="16.7109375" style="249" customWidth="1"/>
    <col min="10752" max="10752" width="15.42578125" style="249" customWidth="1"/>
    <col min="10753" max="10753" width="11" style="249" customWidth="1"/>
    <col min="10754" max="10754" width="20" style="249" customWidth="1"/>
    <col min="10755" max="10755" width="14.85546875" style="249" bestFit="1" customWidth="1"/>
    <col min="10756" max="10756" width="16" style="249" customWidth="1"/>
    <col min="10757" max="10757" width="20.140625" style="249" customWidth="1"/>
    <col min="10758" max="10758" width="13.42578125" style="249" customWidth="1"/>
    <col min="10759" max="10759" width="14.140625" style="249" customWidth="1"/>
    <col min="10760" max="10760" width="8.42578125" style="249" customWidth="1"/>
    <col min="10761" max="11005" width="9.140625" style="249"/>
    <col min="11006" max="11006" width="44.85546875" style="249" customWidth="1"/>
    <col min="11007" max="11007" width="16.7109375" style="249" customWidth="1"/>
    <col min="11008" max="11008" width="15.42578125" style="249" customWidth="1"/>
    <col min="11009" max="11009" width="11" style="249" customWidth="1"/>
    <col min="11010" max="11010" width="20" style="249" customWidth="1"/>
    <col min="11011" max="11011" width="14.85546875" style="249" bestFit="1" customWidth="1"/>
    <col min="11012" max="11012" width="16" style="249" customWidth="1"/>
    <col min="11013" max="11013" width="20.140625" style="249" customWidth="1"/>
    <col min="11014" max="11014" width="13.42578125" style="249" customWidth="1"/>
    <col min="11015" max="11015" width="14.140625" style="249" customWidth="1"/>
    <col min="11016" max="11016" width="8.42578125" style="249" customWidth="1"/>
    <col min="11017" max="11261" width="9.140625" style="249"/>
    <col min="11262" max="11262" width="44.85546875" style="249" customWidth="1"/>
    <col min="11263" max="11263" width="16.7109375" style="249" customWidth="1"/>
    <col min="11264" max="11264" width="15.42578125" style="249" customWidth="1"/>
    <col min="11265" max="11265" width="11" style="249" customWidth="1"/>
    <col min="11266" max="11266" width="20" style="249" customWidth="1"/>
    <col min="11267" max="11267" width="14.85546875" style="249" bestFit="1" customWidth="1"/>
    <col min="11268" max="11268" width="16" style="249" customWidth="1"/>
    <col min="11269" max="11269" width="20.140625" style="249" customWidth="1"/>
    <col min="11270" max="11270" width="13.42578125" style="249" customWidth="1"/>
    <col min="11271" max="11271" width="14.140625" style="249" customWidth="1"/>
    <col min="11272" max="11272" width="8.42578125" style="249" customWidth="1"/>
    <col min="11273" max="11517" width="9.140625" style="249"/>
    <col min="11518" max="11518" width="44.85546875" style="249" customWidth="1"/>
    <col min="11519" max="11519" width="16.7109375" style="249" customWidth="1"/>
    <col min="11520" max="11520" width="15.42578125" style="249" customWidth="1"/>
    <col min="11521" max="11521" width="11" style="249" customWidth="1"/>
    <col min="11522" max="11522" width="20" style="249" customWidth="1"/>
    <col min="11523" max="11523" width="14.85546875" style="249" bestFit="1" customWidth="1"/>
    <col min="11524" max="11524" width="16" style="249" customWidth="1"/>
    <col min="11525" max="11525" width="20.140625" style="249" customWidth="1"/>
    <col min="11526" max="11526" width="13.42578125" style="249" customWidth="1"/>
    <col min="11527" max="11527" width="14.140625" style="249" customWidth="1"/>
    <col min="11528" max="11528" width="8.42578125" style="249" customWidth="1"/>
    <col min="11529" max="11773" width="9.140625" style="249"/>
    <col min="11774" max="11774" width="44.85546875" style="249" customWidth="1"/>
    <col min="11775" max="11775" width="16.7109375" style="249" customWidth="1"/>
    <col min="11776" max="11776" width="15.42578125" style="249" customWidth="1"/>
    <col min="11777" max="11777" width="11" style="249" customWidth="1"/>
    <col min="11778" max="11778" width="20" style="249" customWidth="1"/>
    <col min="11779" max="11779" width="14.85546875" style="249" bestFit="1" customWidth="1"/>
    <col min="11780" max="11780" width="16" style="249" customWidth="1"/>
    <col min="11781" max="11781" width="20.140625" style="249" customWidth="1"/>
    <col min="11782" max="11782" width="13.42578125" style="249" customWidth="1"/>
    <col min="11783" max="11783" width="14.140625" style="249" customWidth="1"/>
    <col min="11784" max="11784" width="8.42578125" style="249" customWidth="1"/>
    <col min="11785" max="12029" width="9.140625" style="249"/>
    <col min="12030" max="12030" width="44.85546875" style="249" customWidth="1"/>
    <col min="12031" max="12031" width="16.7109375" style="249" customWidth="1"/>
    <col min="12032" max="12032" width="15.42578125" style="249" customWidth="1"/>
    <col min="12033" max="12033" width="11" style="249" customWidth="1"/>
    <col min="12034" max="12034" width="20" style="249" customWidth="1"/>
    <col min="12035" max="12035" width="14.85546875" style="249" bestFit="1" customWidth="1"/>
    <col min="12036" max="12036" width="16" style="249" customWidth="1"/>
    <col min="12037" max="12037" width="20.140625" style="249" customWidth="1"/>
    <col min="12038" max="12038" width="13.42578125" style="249" customWidth="1"/>
    <col min="12039" max="12039" width="14.140625" style="249" customWidth="1"/>
    <col min="12040" max="12040" width="8.42578125" style="249" customWidth="1"/>
    <col min="12041" max="12285" width="9.140625" style="249"/>
    <col min="12286" max="12286" width="44.85546875" style="249" customWidth="1"/>
    <col min="12287" max="12287" width="16.7109375" style="249" customWidth="1"/>
    <col min="12288" max="12288" width="15.42578125" style="249" customWidth="1"/>
    <col min="12289" max="12289" width="11" style="249" customWidth="1"/>
    <col min="12290" max="12290" width="20" style="249" customWidth="1"/>
    <col min="12291" max="12291" width="14.85546875" style="249" bestFit="1" customWidth="1"/>
    <col min="12292" max="12292" width="16" style="249" customWidth="1"/>
    <col min="12293" max="12293" width="20.140625" style="249" customWidth="1"/>
    <col min="12294" max="12294" width="13.42578125" style="249" customWidth="1"/>
    <col min="12295" max="12295" width="14.140625" style="249" customWidth="1"/>
    <col min="12296" max="12296" width="8.42578125" style="249" customWidth="1"/>
    <col min="12297" max="12541" width="9.140625" style="249"/>
    <col min="12542" max="12542" width="44.85546875" style="249" customWidth="1"/>
    <col min="12543" max="12543" width="16.7109375" style="249" customWidth="1"/>
    <col min="12544" max="12544" width="15.42578125" style="249" customWidth="1"/>
    <col min="12545" max="12545" width="11" style="249" customWidth="1"/>
    <col min="12546" max="12546" width="20" style="249" customWidth="1"/>
    <col min="12547" max="12547" width="14.85546875" style="249" bestFit="1" customWidth="1"/>
    <col min="12548" max="12548" width="16" style="249" customWidth="1"/>
    <col min="12549" max="12549" width="20.140625" style="249" customWidth="1"/>
    <col min="12550" max="12550" width="13.42578125" style="249" customWidth="1"/>
    <col min="12551" max="12551" width="14.140625" style="249" customWidth="1"/>
    <col min="12552" max="12552" width="8.42578125" style="249" customWidth="1"/>
    <col min="12553" max="12797" width="9.140625" style="249"/>
    <col min="12798" max="12798" width="44.85546875" style="249" customWidth="1"/>
    <col min="12799" max="12799" width="16.7109375" style="249" customWidth="1"/>
    <col min="12800" max="12800" width="15.42578125" style="249" customWidth="1"/>
    <col min="12801" max="12801" width="11" style="249" customWidth="1"/>
    <col min="12802" max="12802" width="20" style="249" customWidth="1"/>
    <col min="12803" max="12803" width="14.85546875" style="249" bestFit="1" customWidth="1"/>
    <col min="12804" max="12804" width="16" style="249" customWidth="1"/>
    <col min="12805" max="12805" width="20.140625" style="249" customWidth="1"/>
    <col min="12806" max="12806" width="13.42578125" style="249" customWidth="1"/>
    <col min="12807" max="12807" width="14.140625" style="249" customWidth="1"/>
    <col min="12808" max="12808" width="8.42578125" style="249" customWidth="1"/>
    <col min="12809" max="13053" width="9.140625" style="249"/>
    <col min="13054" max="13054" width="44.85546875" style="249" customWidth="1"/>
    <col min="13055" max="13055" width="16.7109375" style="249" customWidth="1"/>
    <col min="13056" max="13056" width="15.42578125" style="249" customWidth="1"/>
    <col min="13057" max="13057" width="11" style="249" customWidth="1"/>
    <col min="13058" max="13058" width="20" style="249" customWidth="1"/>
    <col min="13059" max="13059" width="14.85546875" style="249" bestFit="1" customWidth="1"/>
    <col min="13060" max="13060" width="16" style="249" customWidth="1"/>
    <col min="13061" max="13061" width="20.140625" style="249" customWidth="1"/>
    <col min="13062" max="13062" width="13.42578125" style="249" customWidth="1"/>
    <col min="13063" max="13063" width="14.140625" style="249" customWidth="1"/>
    <col min="13064" max="13064" width="8.42578125" style="249" customWidth="1"/>
    <col min="13065" max="13309" width="9.140625" style="249"/>
    <col min="13310" max="13310" width="44.85546875" style="249" customWidth="1"/>
    <col min="13311" max="13311" width="16.7109375" style="249" customWidth="1"/>
    <col min="13312" max="13312" width="15.42578125" style="249" customWidth="1"/>
    <col min="13313" max="13313" width="11" style="249" customWidth="1"/>
    <col min="13314" max="13314" width="20" style="249" customWidth="1"/>
    <col min="13315" max="13315" width="14.85546875" style="249" bestFit="1" customWidth="1"/>
    <col min="13316" max="13316" width="16" style="249" customWidth="1"/>
    <col min="13317" max="13317" width="20.140625" style="249" customWidth="1"/>
    <col min="13318" max="13318" width="13.42578125" style="249" customWidth="1"/>
    <col min="13319" max="13319" width="14.140625" style="249" customWidth="1"/>
    <col min="13320" max="13320" width="8.42578125" style="249" customWidth="1"/>
    <col min="13321" max="13565" width="9.140625" style="249"/>
    <col min="13566" max="13566" width="44.85546875" style="249" customWidth="1"/>
    <col min="13567" max="13567" width="16.7109375" style="249" customWidth="1"/>
    <col min="13568" max="13568" width="15.42578125" style="249" customWidth="1"/>
    <col min="13569" max="13569" width="11" style="249" customWidth="1"/>
    <col min="13570" max="13570" width="20" style="249" customWidth="1"/>
    <col min="13571" max="13571" width="14.85546875" style="249" bestFit="1" customWidth="1"/>
    <col min="13572" max="13572" width="16" style="249" customWidth="1"/>
    <col min="13573" max="13573" width="20.140625" style="249" customWidth="1"/>
    <col min="13574" max="13574" width="13.42578125" style="249" customWidth="1"/>
    <col min="13575" max="13575" width="14.140625" style="249" customWidth="1"/>
    <col min="13576" max="13576" width="8.42578125" style="249" customWidth="1"/>
    <col min="13577" max="13821" width="9.140625" style="249"/>
    <col min="13822" max="13822" width="44.85546875" style="249" customWidth="1"/>
    <col min="13823" max="13823" width="16.7109375" style="249" customWidth="1"/>
    <col min="13824" max="13824" width="15.42578125" style="249" customWidth="1"/>
    <col min="13825" max="13825" width="11" style="249" customWidth="1"/>
    <col min="13826" max="13826" width="20" style="249" customWidth="1"/>
    <col min="13827" max="13827" width="14.85546875" style="249" bestFit="1" customWidth="1"/>
    <col min="13828" max="13828" width="16" style="249" customWidth="1"/>
    <col min="13829" max="13829" width="20.140625" style="249" customWidth="1"/>
    <col min="13830" max="13830" width="13.42578125" style="249" customWidth="1"/>
    <col min="13831" max="13831" width="14.140625" style="249" customWidth="1"/>
    <col min="13832" max="13832" width="8.42578125" style="249" customWidth="1"/>
    <col min="13833" max="14077" width="9.140625" style="249"/>
    <col min="14078" max="14078" width="44.85546875" style="249" customWidth="1"/>
    <col min="14079" max="14079" width="16.7109375" style="249" customWidth="1"/>
    <col min="14080" max="14080" width="15.42578125" style="249" customWidth="1"/>
    <col min="14081" max="14081" width="11" style="249" customWidth="1"/>
    <col min="14082" max="14082" width="20" style="249" customWidth="1"/>
    <col min="14083" max="14083" width="14.85546875" style="249" bestFit="1" customWidth="1"/>
    <col min="14084" max="14084" width="16" style="249" customWidth="1"/>
    <col min="14085" max="14085" width="20.140625" style="249" customWidth="1"/>
    <col min="14086" max="14086" width="13.42578125" style="249" customWidth="1"/>
    <col min="14087" max="14087" width="14.140625" style="249" customWidth="1"/>
    <col min="14088" max="14088" width="8.42578125" style="249" customWidth="1"/>
    <col min="14089" max="14333" width="9.140625" style="249"/>
    <col min="14334" max="14334" width="44.85546875" style="249" customWidth="1"/>
    <col min="14335" max="14335" width="16.7109375" style="249" customWidth="1"/>
    <col min="14336" max="14336" width="15.42578125" style="249" customWidth="1"/>
    <col min="14337" max="14337" width="11" style="249" customWidth="1"/>
    <col min="14338" max="14338" width="20" style="249" customWidth="1"/>
    <col min="14339" max="14339" width="14.85546875" style="249" bestFit="1" customWidth="1"/>
    <col min="14340" max="14340" width="16" style="249" customWidth="1"/>
    <col min="14341" max="14341" width="20.140625" style="249" customWidth="1"/>
    <col min="14342" max="14342" width="13.42578125" style="249" customWidth="1"/>
    <col min="14343" max="14343" width="14.140625" style="249" customWidth="1"/>
    <col min="14344" max="14344" width="8.42578125" style="249" customWidth="1"/>
    <col min="14345" max="14589" width="9.140625" style="249"/>
    <col min="14590" max="14590" width="44.85546875" style="249" customWidth="1"/>
    <col min="14591" max="14591" width="16.7109375" style="249" customWidth="1"/>
    <col min="14592" max="14592" width="15.42578125" style="249" customWidth="1"/>
    <col min="14593" max="14593" width="11" style="249" customWidth="1"/>
    <col min="14594" max="14594" width="20" style="249" customWidth="1"/>
    <col min="14595" max="14595" width="14.85546875" style="249" bestFit="1" customWidth="1"/>
    <col min="14596" max="14596" width="16" style="249" customWidth="1"/>
    <col min="14597" max="14597" width="20.140625" style="249" customWidth="1"/>
    <col min="14598" max="14598" width="13.42578125" style="249" customWidth="1"/>
    <col min="14599" max="14599" width="14.140625" style="249" customWidth="1"/>
    <col min="14600" max="14600" width="8.42578125" style="249" customWidth="1"/>
    <col min="14601" max="14845" width="9.140625" style="249"/>
    <col min="14846" max="14846" width="44.85546875" style="249" customWidth="1"/>
    <col min="14847" max="14847" width="16.7109375" style="249" customWidth="1"/>
    <col min="14848" max="14848" width="15.42578125" style="249" customWidth="1"/>
    <col min="14849" max="14849" width="11" style="249" customWidth="1"/>
    <col min="14850" max="14850" width="20" style="249" customWidth="1"/>
    <col min="14851" max="14851" width="14.85546875" style="249" bestFit="1" customWidth="1"/>
    <col min="14852" max="14852" width="16" style="249" customWidth="1"/>
    <col min="14853" max="14853" width="20.140625" style="249" customWidth="1"/>
    <col min="14854" max="14854" width="13.42578125" style="249" customWidth="1"/>
    <col min="14855" max="14855" width="14.140625" style="249" customWidth="1"/>
    <col min="14856" max="14856" width="8.42578125" style="249" customWidth="1"/>
    <col min="14857" max="15101" width="9.140625" style="249"/>
    <col min="15102" max="15102" width="44.85546875" style="249" customWidth="1"/>
    <col min="15103" max="15103" width="16.7109375" style="249" customWidth="1"/>
    <col min="15104" max="15104" width="15.42578125" style="249" customWidth="1"/>
    <col min="15105" max="15105" width="11" style="249" customWidth="1"/>
    <col min="15106" max="15106" width="20" style="249" customWidth="1"/>
    <col min="15107" max="15107" width="14.85546875" style="249" bestFit="1" customWidth="1"/>
    <col min="15108" max="15108" width="16" style="249" customWidth="1"/>
    <col min="15109" max="15109" width="20.140625" style="249" customWidth="1"/>
    <col min="15110" max="15110" width="13.42578125" style="249" customWidth="1"/>
    <col min="15111" max="15111" width="14.140625" style="249" customWidth="1"/>
    <col min="15112" max="15112" width="8.42578125" style="249" customWidth="1"/>
    <col min="15113" max="15357" width="9.140625" style="249"/>
    <col min="15358" max="15358" width="44.85546875" style="249" customWidth="1"/>
    <col min="15359" max="15359" width="16.7109375" style="249" customWidth="1"/>
    <col min="15360" max="15360" width="15.42578125" style="249" customWidth="1"/>
    <col min="15361" max="15361" width="11" style="249" customWidth="1"/>
    <col min="15362" max="15362" width="20" style="249" customWidth="1"/>
    <col min="15363" max="15363" width="14.85546875" style="249" bestFit="1" customWidth="1"/>
    <col min="15364" max="15364" width="16" style="249" customWidth="1"/>
    <col min="15365" max="15365" width="20.140625" style="249" customWidth="1"/>
    <col min="15366" max="15366" width="13.42578125" style="249" customWidth="1"/>
    <col min="15367" max="15367" width="14.140625" style="249" customWidth="1"/>
    <col min="15368" max="15368" width="8.42578125" style="249" customWidth="1"/>
    <col min="15369" max="15613" width="9.140625" style="249"/>
    <col min="15614" max="15614" width="44.85546875" style="249" customWidth="1"/>
    <col min="15615" max="15615" width="16.7109375" style="249" customWidth="1"/>
    <col min="15616" max="15616" width="15.42578125" style="249" customWidth="1"/>
    <col min="15617" max="15617" width="11" style="249" customWidth="1"/>
    <col min="15618" max="15618" width="20" style="249" customWidth="1"/>
    <col min="15619" max="15619" width="14.85546875" style="249" bestFit="1" customWidth="1"/>
    <col min="15620" max="15620" width="16" style="249" customWidth="1"/>
    <col min="15621" max="15621" width="20.140625" style="249" customWidth="1"/>
    <col min="15622" max="15622" width="13.42578125" style="249" customWidth="1"/>
    <col min="15623" max="15623" width="14.140625" style="249" customWidth="1"/>
    <col min="15624" max="15624" width="8.42578125" style="249" customWidth="1"/>
    <col min="15625" max="15869" width="9.140625" style="249"/>
    <col min="15870" max="15870" width="44.85546875" style="249" customWidth="1"/>
    <col min="15871" max="15871" width="16.7109375" style="249" customWidth="1"/>
    <col min="15872" max="15872" width="15.42578125" style="249" customWidth="1"/>
    <col min="15873" max="15873" width="11" style="249" customWidth="1"/>
    <col min="15874" max="15874" width="20" style="249" customWidth="1"/>
    <col min="15875" max="15875" width="14.85546875" style="249" bestFit="1" customWidth="1"/>
    <col min="15876" max="15876" width="16" style="249" customWidth="1"/>
    <col min="15877" max="15877" width="20.140625" style="249" customWidth="1"/>
    <col min="15878" max="15878" width="13.42578125" style="249" customWidth="1"/>
    <col min="15879" max="15879" width="14.140625" style="249" customWidth="1"/>
    <col min="15880" max="15880" width="8.42578125" style="249" customWidth="1"/>
    <col min="15881" max="16125" width="9.140625" style="249"/>
    <col min="16126" max="16126" width="44.85546875" style="249" customWidth="1"/>
    <col min="16127" max="16127" width="16.7109375" style="249" customWidth="1"/>
    <col min="16128" max="16128" width="15.42578125" style="249" customWidth="1"/>
    <col min="16129" max="16129" width="11" style="249" customWidth="1"/>
    <col min="16130" max="16130" width="20" style="249" customWidth="1"/>
    <col min="16131" max="16131" width="14.85546875" style="249" bestFit="1" customWidth="1"/>
    <col min="16132" max="16132" width="16" style="249" customWidth="1"/>
    <col min="16133" max="16133" width="20.140625" style="249" customWidth="1"/>
    <col min="16134" max="16134" width="13.42578125" style="249" customWidth="1"/>
    <col min="16135" max="16135" width="14.140625" style="249" customWidth="1"/>
    <col min="16136" max="16136" width="8.42578125" style="249" customWidth="1"/>
    <col min="16137" max="16384" width="9.140625" style="249"/>
  </cols>
  <sheetData>
    <row r="1" spans="1:10" x14ac:dyDescent="0.2">
      <c r="A1" s="167"/>
      <c r="B1" s="248"/>
      <c r="C1" s="248"/>
      <c r="D1" s="248"/>
      <c r="E1" s="248"/>
      <c r="F1" s="248"/>
      <c r="G1" s="248"/>
      <c r="H1" s="248"/>
    </row>
    <row r="2" spans="1:10" ht="37.5" customHeight="1" thickBot="1" x14ac:dyDescent="0.25">
      <c r="A2" s="298" t="s">
        <v>230</v>
      </c>
      <c r="B2" s="298"/>
      <c r="C2" s="298"/>
      <c r="D2" s="298"/>
      <c r="E2" s="298"/>
      <c r="F2" s="298"/>
      <c r="G2" s="298"/>
      <c r="H2" s="298"/>
    </row>
    <row r="3" spans="1:10" ht="75" x14ac:dyDescent="0.2">
      <c r="A3" s="299" t="s">
        <v>208</v>
      </c>
      <c r="B3" s="250" t="s">
        <v>209</v>
      </c>
      <c r="C3" s="250" t="s">
        <v>231</v>
      </c>
      <c r="D3" s="250" t="s">
        <v>94</v>
      </c>
      <c r="E3" s="250" t="s">
        <v>210</v>
      </c>
      <c r="F3" s="250" t="s">
        <v>211</v>
      </c>
      <c r="G3" s="250" t="s">
        <v>93</v>
      </c>
      <c r="H3" s="251" t="s">
        <v>212</v>
      </c>
    </row>
    <row r="4" spans="1:10" ht="15" x14ac:dyDescent="0.2">
      <c r="A4" s="300"/>
      <c r="B4" s="252" t="s">
        <v>35</v>
      </c>
      <c r="C4" s="252" t="s">
        <v>36</v>
      </c>
      <c r="D4" s="252" t="s">
        <v>213</v>
      </c>
      <c r="E4" s="252" t="s">
        <v>159</v>
      </c>
      <c r="F4" s="252" t="s">
        <v>214</v>
      </c>
      <c r="G4" s="252" t="s">
        <v>160</v>
      </c>
      <c r="H4" s="253" t="s">
        <v>215</v>
      </c>
    </row>
    <row r="5" spans="1:10" ht="30.75" customHeight="1" x14ac:dyDescent="0.2">
      <c r="A5" s="254" t="s">
        <v>78</v>
      </c>
      <c r="B5" s="255">
        <v>207875242.88</v>
      </c>
      <c r="C5" s="255">
        <v>34145405.270000003</v>
      </c>
      <c r="D5" s="256">
        <v>0.16425912387128802</v>
      </c>
      <c r="E5" s="255">
        <v>14789661.879999997</v>
      </c>
      <c r="F5" s="256">
        <v>7.1146817076902305E-2</v>
      </c>
      <c r="G5" s="255">
        <v>158940175.72999996</v>
      </c>
      <c r="H5" s="257">
        <v>0.76459405905180955</v>
      </c>
    </row>
    <row r="6" spans="1:10" ht="31.5" x14ac:dyDescent="0.2">
      <c r="A6" s="258" t="s">
        <v>219</v>
      </c>
      <c r="B6" s="259">
        <v>47425382.879999988</v>
      </c>
      <c r="C6" s="259">
        <v>15655312.599999998</v>
      </c>
      <c r="D6" s="260">
        <v>0.3301040845492485</v>
      </c>
      <c r="E6" s="259">
        <v>0</v>
      </c>
      <c r="F6" s="260">
        <v>0</v>
      </c>
      <c r="G6" s="259">
        <v>31770070.27999999</v>
      </c>
      <c r="H6" s="261">
        <v>0.66989591545075156</v>
      </c>
      <c r="J6" s="3"/>
    </row>
    <row r="7" spans="1:10" ht="31.5" x14ac:dyDescent="0.2">
      <c r="A7" s="258" t="s">
        <v>216</v>
      </c>
      <c r="B7" s="259">
        <v>45344600</v>
      </c>
      <c r="C7" s="259">
        <v>3650038.1300000004</v>
      </c>
      <c r="D7" s="260">
        <v>8.049554147572148E-2</v>
      </c>
      <c r="E7" s="259">
        <v>3783102.1799999997</v>
      </c>
      <c r="F7" s="260">
        <v>8.3430048561460454E-2</v>
      </c>
      <c r="G7" s="259">
        <v>37911459.689999998</v>
      </c>
      <c r="H7" s="261">
        <v>0.83607440996281801</v>
      </c>
      <c r="J7" s="3"/>
    </row>
    <row r="8" spans="1:10" ht="31.5" x14ac:dyDescent="0.2">
      <c r="A8" s="258" t="s">
        <v>217</v>
      </c>
      <c r="B8" s="259">
        <v>1164000</v>
      </c>
      <c r="C8" s="259">
        <v>378231.2800000002</v>
      </c>
      <c r="D8" s="260">
        <v>0.3249409621993129</v>
      </c>
      <c r="E8" s="259">
        <v>1630.53</v>
      </c>
      <c r="F8" s="260">
        <v>1.4007989690721649E-3</v>
      </c>
      <c r="G8" s="259">
        <v>784138.18999999971</v>
      </c>
      <c r="H8" s="261">
        <v>0.67365823883161491</v>
      </c>
    </row>
    <row r="9" spans="1:10" ht="34.5" customHeight="1" thickBot="1" x14ac:dyDescent="0.25">
      <c r="A9" s="262" t="s">
        <v>218</v>
      </c>
      <c r="B9" s="263">
        <v>113941260</v>
      </c>
      <c r="C9" s="263">
        <v>14461823.260000004</v>
      </c>
      <c r="D9" s="264">
        <v>0.12692349777420403</v>
      </c>
      <c r="E9" s="263">
        <v>11004929.169999998</v>
      </c>
      <c r="F9" s="264">
        <v>9.6584232700252723E-2</v>
      </c>
      <c r="G9" s="263">
        <v>88474507.569999993</v>
      </c>
      <c r="H9" s="265">
        <v>0.77649226952554318</v>
      </c>
    </row>
    <row r="12" spans="1:10" x14ac:dyDescent="0.2">
      <c r="C12" s="266"/>
    </row>
    <row r="53" spans="2:2" x14ac:dyDescent="0.2">
      <c r="B53" s="54"/>
    </row>
  </sheetData>
  <mergeCells count="2">
    <mergeCell ref="A2:H2"/>
    <mergeCell ref="A3:A4"/>
  </mergeCells>
  <pageMargins left="0.7" right="0.7" top="0.75" bottom="0.75" header="0.3" footer="0.3"/>
  <pageSetup paperSize="9" scale="97" orientation="landscape" horizontalDpi="1200" verticalDpi="1200" r:id="rId1"/>
  <colBreaks count="1" manualBreakCount="1">
    <brk id="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S36"/>
  <sheetViews>
    <sheetView view="pageBreakPreview" topLeftCell="A10" zoomScale="87" zoomScaleNormal="100" zoomScaleSheetLayoutView="87" workbookViewId="0">
      <selection activeCell="K32" sqref="K32"/>
    </sheetView>
  </sheetViews>
  <sheetFormatPr defaultRowHeight="12.75" x14ac:dyDescent="0.2"/>
  <cols>
    <col min="1" max="1" width="3.42578125" style="241" customWidth="1"/>
    <col min="2" max="2" width="15.28515625" style="241" customWidth="1"/>
    <col min="3" max="3" width="8" style="241" customWidth="1"/>
    <col min="4" max="4" width="3.7109375" style="241" customWidth="1"/>
    <col min="5" max="5" width="9" style="241" customWidth="1"/>
    <col min="6" max="6" width="3" style="241" customWidth="1"/>
    <col min="7" max="7" width="17.140625" style="241" customWidth="1"/>
    <col min="8" max="11" width="20.140625" style="241" customWidth="1"/>
    <col min="12" max="12" width="14.5703125" style="241" customWidth="1"/>
    <col min="13" max="13" width="5.5703125" style="241" customWidth="1"/>
    <col min="14" max="14" width="20.140625" style="241" customWidth="1"/>
    <col min="15" max="15" width="10.140625" style="241" customWidth="1"/>
    <col min="16" max="16" width="2.5703125" style="241" customWidth="1"/>
    <col min="17" max="17" width="8.42578125" style="241" customWidth="1"/>
    <col min="18" max="18" width="2" style="241" customWidth="1"/>
    <col min="19" max="19" width="1.28515625" style="241" customWidth="1"/>
    <col min="20" max="256" width="9.140625" style="241"/>
    <col min="257" max="257" width="3.42578125" style="241" customWidth="1"/>
    <col min="258" max="258" width="15.28515625" style="241" customWidth="1"/>
    <col min="259" max="259" width="8" style="241" customWidth="1"/>
    <col min="260" max="260" width="3.7109375" style="241" customWidth="1"/>
    <col min="261" max="261" width="9" style="241" customWidth="1"/>
    <col min="262" max="262" width="3" style="241" customWidth="1"/>
    <col min="263" max="263" width="17.140625" style="241" customWidth="1"/>
    <col min="264" max="267" width="20.140625" style="241" customWidth="1"/>
    <col min="268" max="268" width="14.5703125" style="241" customWidth="1"/>
    <col min="269" max="269" width="5.5703125" style="241" customWidth="1"/>
    <col min="270" max="270" width="20.140625" style="241" customWidth="1"/>
    <col min="271" max="271" width="10.140625" style="241" customWidth="1"/>
    <col min="272" max="272" width="2.5703125" style="241" customWidth="1"/>
    <col min="273" max="273" width="8.42578125" style="241" customWidth="1"/>
    <col min="274" max="274" width="2" style="241" customWidth="1"/>
    <col min="275" max="275" width="1.28515625" style="241" customWidth="1"/>
    <col min="276" max="512" width="9.140625" style="241"/>
    <col min="513" max="513" width="3.42578125" style="241" customWidth="1"/>
    <col min="514" max="514" width="15.28515625" style="241" customWidth="1"/>
    <col min="515" max="515" width="8" style="241" customWidth="1"/>
    <col min="516" max="516" width="3.7109375" style="241" customWidth="1"/>
    <col min="517" max="517" width="9" style="241" customWidth="1"/>
    <col min="518" max="518" width="3" style="241" customWidth="1"/>
    <col min="519" max="519" width="17.140625" style="241" customWidth="1"/>
    <col min="520" max="523" width="20.140625" style="241" customWidth="1"/>
    <col min="524" max="524" width="14.5703125" style="241" customWidth="1"/>
    <col min="525" max="525" width="5.5703125" style="241" customWidth="1"/>
    <col min="526" max="526" width="20.140625" style="241" customWidth="1"/>
    <col min="527" max="527" width="10.140625" style="241" customWidth="1"/>
    <col min="528" max="528" width="2.5703125" style="241" customWidth="1"/>
    <col min="529" max="529" width="8.42578125" style="241" customWidth="1"/>
    <col min="530" max="530" width="2" style="241" customWidth="1"/>
    <col min="531" max="531" width="1.28515625" style="241" customWidth="1"/>
    <col min="532" max="768" width="9.140625" style="241"/>
    <col min="769" max="769" width="3.42578125" style="241" customWidth="1"/>
    <col min="770" max="770" width="15.28515625" style="241" customWidth="1"/>
    <col min="771" max="771" width="8" style="241" customWidth="1"/>
    <col min="772" max="772" width="3.7109375" style="241" customWidth="1"/>
    <col min="773" max="773" width="9" style="241" customWidth="1"/>
    <col min="774" max="774" width="3" style="241" customWidth="1"/>
    <col min="775" max="775" width="17.140625" style="241" customWidth="1"/>
    <col min="776" max="779" width="20.140625" style="241" customWidth="1"/>
    <col min="780" max="780" width="14.5703125" style="241" customWidth="1"/>
    <col min="781" max="781" width="5.5703125" style="241" customWidth="1"/>
    <col min="782" max="782" width="20.140625" style="241" customWidth="1"/>
    <col min="783" max="783" width="10.140625" style="241" customWidth="1"/>
    <col min="784" max="784" width="2.5703125" style="241" customWidth="1"/>
    <col min="785" max="785" width="8.42578125" style="241" customWidth="1"/>
    <col min="786" max="786" width="2" style="241" customWidth="1"/>
    <col min="787" max="787" width="1.28515625" style="241" customWidth="1"/>
    <col min="788" max="1024" width="9.140625" style="241"/>
    <col min="1025" max="1025" width="3.42578125" style="241" customWidth="1"/>
    <col min="1026" max="1026" width="15.28515625" style="241" customWidth="1"/>
    <col min="1027" max="1027" width="8" style="241" customWidth="1"/>
    <col min="1028" max="1028" width="3.7109375" style="241" customWidth="1"/>
    <col min="1029" max="1029" width="9" style="241" customWidth="1"/>
    <col min="1030" max="1030" width="3" style="241" customWidth="1"/>
    <col min="1031" max="1031" width="17.140625" style="241" customWidth="1"/>
    <col min="1032" max="1035" width="20.140625" style="241" customWidth="1"/>
    <col min="1036" max="1036" width="14.5703125" style="241" customWidth="1"/>
    <col min="1037" max="1037" width="5.5703125" style="241" customWidth="1"/>
    <col min="1038" max="1038" width="20.140625" style="241" customWidth="1"/>
    <col min="1039" max="1039" width="10.140625" style="241" customWidth="1"/>
    <col min="1040" max="1040" width="2.5703125" style="241" customWidth="1"/>
    <col min="1041" max="1041" width="8.42578125" style="241" customWidth="1"/>
    <col min="1042" max="1042" width="2" style="241" customWidth="1"/>
    <col min="1043" max="1043" width="1.28515625" style="241" customWidth="1"/>
    <col min="1044" max="1280" width="9.140625" style="241"/>
    <col min="1281" max="1281" width="3.42578125" style="241" customWidth="1"/>
    <col min="1282" max="1282" width="15.28515625" style="241" customWidth="1"/>
    <col min="1283" max="1283" width="8" style="241" customWidth="1"/>
    <col min="1284" max="1284" width="3.7109375" style="241" customWidth="1"/>
    <col min="1285" max="1285" width="9" style="241" customWidth="1"/>
    <col min="1286" max="1286" width="3" style="241" customWidth="1"/>
    <col min="1287" max="1287" width="17.140625" style="241" customWidth="1"/>
    <col min="1288" max="1291" width="20.140625" style="241" customWidth="1"/>
    <col min="1292" max="1292" width="14.5703125" style="241" customWidth="1"/>
    <col min="1293" max="1293" width="5.5703125" style="241" customWidth="1"/>
    <col min="1294" max="1294" width="20.140625" style="241" customWidth="1"/>
    <col min="1295" max="1295" width="10.140625" style="241" customWidth="1"/>
    <col min="1296" max="1296" width="2.5703125" style="241" customWidth="1"/>
    <col min="1297" max="1297" width="8.42578125" style="241" customWidth="1"/>
    <col min="1298" max="1298" width="2" style="241" customWidth="1"/>
    <col min="1299" max="1299" width="1.28515625" style="241" customWidth="1"/>
    <col min="1300" max="1536" width="9.140625" style="241"/>
    <col min="1537" max="1537" width="3.42578125" style="241" customWidth="1"/>
    <col min="1538" max="1538" width="15.28515625" style="241" customWidth="1"/>
    <col min="1539" max="1539" width="8" style="241" customWidth="1"/>
    <col min="1540" max="1540" width="3.7109375" style="241" customWidth="1"/>
    <col min="1541" max="1541" width="9" style="241" customWidth="1"/>
    <col min="1542" max="1542" width="3" style="241" customWidth="1"/>
    <col min="1543" max="1543" width="17.140625" style="241" customWidth="1"/>
    <col min="1544" max="1547" width="20.140625" style="241" customWidth="1"/>
    <col min="1548" max="1548" width="14.5703125" style="241" customWidth="1"/>
    <col min="1549" max="1549" width="5.5703125" style="241" customWidth="1"/>
    <col min="1550" max="1550" width="20.140625" style="241" customWidth="1"/>
    <col min="1551" max="1551" width="10.140625" style="241" customWidth="1"/>
    <col min="1552" max="1552" width="2.5703125" style="241" customWidth="1"/>
    <col min="1553" max="1553" width="8.42578125" style="241" customWidth="1"/>
    <col min="1554" max="1554" width="2" style="241" customWidth="1"/>
    <col min="1555" max="1555" width="1.28515625" style="241" customWidth="1"/>
    <col min="1556" max="1792" width="9.140625" style="241"/>
    <col min="1793" max="1793" width="3.42578125" style="241" customWidth="1"/>
    <col min="1794" max="1794" width="15.28515625" style="241" customWidth="1"/>
    <col min="1795" max="1795" width="8" style="241" customWidth="1"/>
    <col min="1796" max="1796" width="3.7109375" style="241" customWidth="1"/>
    <col min="1797" max="1797" width="9" style="241" customWidth="1"/>
    <col min="1798" max="1798" width="3" style="241" customWidth="1"/>
    <col min="1799" max="1799" width="17.140625" style="241" customWidth="1"/>
    <col min="1800" max="1803" width="20.140625" style="241" customWidth="1"/>
    <col min="1804" max="1804" width="14.5703125" style="241" customWidth="1"/>
    <col min="1805" max="1805" width="5.5703125" style="241" customWidth="1"/>
    <col min="1806" max="1806" width="20.140625" style="241" customWidth="1"/>
    <col min="1807" max="1807" width="10.140625" style="241" customWidth="1"/>
    <col min="1808" max="1808" width="2.5703125" style="241" customWidth="1"/>
    <col min="1809" max="1809" width="8.42578125" style="241" customWidth="1"/>
    <col min="1810" max="1810" width="2" style="241" customWidth="1"/>
    <col min="1811" max="1811" width="1.28515625" style="241" customWidth="1"/>
    <col min="1812" max="2048" width="9.140625" style="241"/>
    <col min="2049" max="2049" width="3.42578125" style="241" customWidth="1"/>
    <col min="2050" max="2050" width="15.28515625" style="241" customWidth="1"/>
    <col min="2051" max="2051" width="8" style="241" customWidth="1"/>
    <col min="2052" max="2052" width="3.7109375" style="241" customWidth="1"/>
    <col min="2053" max="2053" width="9" style="241" customWidth="1"/>
    <col min="2054" max="2054" width="3" style="241" customWidth="1"/>
    <col min="2055" max="2055" width="17.140625" style="241" customWidth="1"/>
    <col min="2056" max="2059" width="20.140625" style="241" customWidth="1"/>
    <col min="2060" max="2060" width="14.5703125" style="241" customWidth="1"/>
    <col min="2061" max="2061" width="5.5703125" style="241" customWidth="1"/>
    <col min="2062" max="2062" width="20.140625" style="241" customWidth="1"/>
    <col min="2063" max="2063" width="10.140625" style="241" customWidth="1"/>
    <col min="2064" max="2064" width="2.5703125" style="241" customWidth="1"/>
    <col min="2065" max="2065" width="8.42578125" style="241" customWidth="1"/>
    <col min="2066" max="2066" width="2" style="241" customWidth="1"/>
    <col min="2067" max="2067" width="1.28515625" style="241" customWidth="1"/>
    <col min="2068" max="2304" width="9.140625" style="241"/>
    <col min="2305" max="2305" width="3.42578125" style="241" customWidth="1"/>
    <col min="2306" max="2306" width="15.28515625" style="241" customWidth="1"/>
    <col min="2307" max="2307" width="8" style="241" customWidth="1"/>
    <col min="2308" max="2308" width="3.7109375" style="241" customWidth="1"/>
    <col min="2309" max="2309" width="9" style="241" customWidth="1"/>
    <col min="2310" max="2310" width="3" style="241" customWidth="1"/>
    <col min="2311" max="2311" width="17.140625" style="241" customWidth="1"/>
    <col min="2312" max="2315" width="20.140625" style="241" customWidth="1"/>
    <col min="2316" max="2316" width="14.5703125" style="241" customWidth="1"/>
    <col min="2317" max="2317" width="5.5703125" style="241" customWidth="1"/>
    <col min="2318" max="2318" width="20.140625" style="241" customWidth="1"/>
    <col min="2319" max="2319" width="10.140625" style="241" customWidth="1"/>
    <col min="2320" max="2320" width="2.5703125" style="241" customWidth="1"/>
    <col min="2321" max="2321" width="8.42578125" style="241" customWidth="1"/>
    <col min="2322" max="2322" width="2" style="241" customWidth="1"/>
    <col min="2323" max="2323" width="1.28515625" style="241" customWidth="1"/>
    <col min="2324" max="2560" width="9.140625" style="241"/>
    <col min="2561" max="2561" width="3.42578125" style="241" customWidth="1"/>
    <col min="2562" max="2562" width="15.28515625" style="241" customWidth="1"/>
    <col min="2563" max="2563" width="8" style="241" customWidth="1"/>
    <col min="2564" max="2564" width="3.7109375" style="241" customWidth="1"/>
    <col min="2565" max="2565" width="9" style="241" customWidth="1"/>
    <col min="2566" max="2566" width="3" style="241" customWidth="1"/>
    <col min="2567" max="2567" width="17.140625" style="241" customWidth="1"/>
    <col min="2568" max="2571" width="20.140625" style="241" customWidth="1"/>
    <col min="2572" max="2572" width="14.5703125" style="241" customWidth="1"/>
    <col min="2573" max="2573" width="5.5703125" style="241" customWidth="1"/>
    <col min="2574" max="2574" width="20.140625" style="241" customWidth="1"/>
    <col min="2575" max="2575" width="10.140625" style="241" customWidth="1"/>
    <col min="2576" max="2576" width="2.5703125" style="241" customWidth="1"/>
    <col min="2577" max="2577" width="8.42578125" style="241" customWidth="1"/>
    <col min="2578" max="2578" width="2" style="241" customWidth="1"/>
    <col min="2579" max="2579" width="1.28515625" style="241" customWidth="1"/>
    <col min="2580" max="2816" width="9.140625" style="241"/>
    <col min="2817" max="2817" width="3.42578125" style="241" customWidth="1"/>
    <col min="2818" max="2818" width="15.28515625" style="241" customWidth="1"/>
    <col min="2819" max="2819" width="8" style="241" customWidth="1"/>
    <col min="2820" max="2820" width="3.7109375" style="241" customWidth="1"/>
    <col min="2821" max="2821" width="9" style="241" customWidth="1"/>
    <col min="2822" max="2822" width="3" style="241" customWidth="1"/>
    <col min="2823" max="2823" width="17.140625" style="241" customWidth="1"/>
    <col min="2824" max="2827" width="20.140625" style="241" customWidth="1"/>
    <col min="2828" max="2828" width="14.5703125" style="241" customWidth="1"/>
    <col min="2829" max="2829" width="5.5703125" style="241" customWidth="1"/>
    <col min="2830" max="2830" width="20.140625" style="241" customWidth="1"/>
    <col min="2831" max="2831" width="10.140625" style="241" customWidth="1"/>
    <col min="2832" max="2832" width="2.5703125" style="241" customWidth="1"/>
    <col min="2833" max="2833" width="8.42578125" style="241" customWidth="1"/>
    <col min="2834" max="2834" width="2" style="241" customWidth="1"/>
    <col min="2835" max="2835" width="1.28515625" style="241" customWidth="1"/>
    <col min="2836" max="3072" width="9.140625" style="241"/>
    <col min="3073" max="3073" width="3.42578125" style="241" customWidth="1"/>
    <col min="3074" max="3074" width="15.28515625" style="241" customWidth="1"/>
    <col min="3075" max="3075" width="8" style="241" customWidth="1"/>
    <col min="3076" max="3076" width="3.7109375" style="241" customWidth="1"/>
    <col min="3077" max="3077" width="9" style="241" customWidth="1"/>
    <col min="3078" max="3078" width="3" style="241" customWidth="1"/>
    <col min="3079" max="3079" width="17.140625" style="241" customWidth="1"/>
    <col min="3080" max="3083" width="20.140625" style="241" customWidth="1"/>
    <col min="3084" max="3084" width="14.5703125" style="241" customWidth="1"/>
    <col min="3085" max="3085" width="5.5703125" style="241" customWidth="1"/>
    <col min="3086" max="3086" width="20.140625" style="241" customWidth="1"/>
    <col min="3087" max="3087" width="10.140625" style="241" customWidth="1"/>
    <col min="3088" max="3088" width="2.5703125" style="241" customWidth="1"/>
    <col min="3089" max="3089" width="8.42578125" style="241" customWidth="1"/>
    <col min="3090" max="3090" width="2" style="241" customWidth="1"/>
    <col min="3091" max="3091" width="1.28515625" style="241" customWidth="1"/>
    <col min="3092" max="3328" width="9.140625" style="241"/>
    <col min="3329" max="3329" width="3.42578125" style="241" customWidth="1"/>
    <col min="3330" max="3330" width="15.28515625" style="241" customWidth="1"/>
    <col min="3331" max="3331" width="8" style="241" customWidth="1"/>
    <col min="3332" max="3332" width="3.7109375" style="241" customWidth="1"/>
    <col min="3333" max="3333" width="9" style="241" customWidth="1"/>
    <col min="3334" max="3334" width="3" style="241" customWidth="1"/>
    <col min="3335" max="3335" width="17.140625" style="241" customWidth="1"/>
    <col min="3336" max="3339" width="20.140625" style="241" customWidth="1"/>
    <col min="3340" max="3340" width="14.5703125" style="241" customWidth="1"/>
    <col min="3341" max="3341" width="5.5703125" style="241" customWidth="1"/>
    <col min="3342" max="3342" width="20.140625" style="241" customWidth="1"/>
    <col min="3343" max="3343" width="10.140625" style="241" customWidth="1"/>
    <col min="3344" max="3344" width="2.5703125" style="241" customWidth="1"/>
    <col min="3345" max="3345" width="8.42578125" style="241" customWidth="1"/>
    <col min="3346" max="3346" width="2" style="241" customWidth="1"/>
    <col min="3347" max="3347" width="1.28515625" style="241" customWidth="1"/>
    <col min="3348" max="3584" width="9.140625" style="241"/>
    <col min="3585" max="3585" width="3.42578125" style="241" customWidth="1"/>
    <col min="3586" max="3586" width="15.28515625" style="241" customWidth="1"/>
    <col min="3587" max="3587" width="8" style="241" customWidth="1"/>
    <col min="3588" max="3588" width="3.7109375" style="241" customWidth="1"/>
    <col min="3589" max="3589" width="9" style="241" customWidth="1"/>
    <col min="3590" max="3590" width="3" style="241" customWidth="1"/>
    <col min="3591" max="3591" width="17.140625" style="241" customWidth="1"/>
    <col min="3592" max="3595" width="20.140625" style="241" customWidth="1"/>
    <col min="3596" max="3596" width="14.5703125" style="241" customWidth="1"/>
    <col min="3597" max="3597" width="5.5703125" style="241" customWidth="1"/>
    <col min="3598" max="3598" width="20.140625" style="241" customWidth="1"/>
    <col min="3599" max="3599" width="10.140625" style="241" customWidth="1"/>
    <col min="3600" max="3600" width="2.5703125" style="241" customWidth="1"/>
    <col min="3601" max="3601" width="8.42578125" style="241" customWidth="1"/>
    <col min="3602" max="3602" width="2" style="241" customWidth="1"/>
    <col min="3603" max="3603" width="1.28515625" style="241" customWidth="1"/>
    <col min="3604" max="3840" width="9.140625" style="241"/>
    <col min="3841" max="3841" width="3.42578125" style="241" customWidth="1"/>
    <col min="3842" max="3842" width="15.28515625" style="241" customWidth="1"/>
    <col min="3843" max="3843" width="8" style="241" customWidth="1"/>
    <col min="3844" max="3844" width="3.7109375" style="241" customWidth="1"/>
    <col min="3845" max="3845" width="9" style="241" customWidth="1"/>
    <col min="3846" max="3846" width="3" style="241" customWidth="1"/>
    <col min="3847" max="3847" width="17.140625" style="241" customWidth="1"/>
    <col min="3848" max="3851" width="20.140625" style="241" customWidth="1"/>
    <col min="3852" max="3852" width="14.5703125" style="241" customWidth="1"/>
    <col min="3853" max="3853" width="5.5703125" style="241" customWidth="1"/>
    <col min="3854" max="3854" width="20.140625" style="241" customWidth="1"/>
    <col min="3855" max="3855" width="10.140625" style="241" customWidth="1"/>
    <col min="3856" max="3856" width="2.5703125" style="241" customWidth="1"/>
    <col min="3857" max="3857" width="8.42578125" style="241" customWidth="1"/>
    <col min="3858" max="3858" width="2" style="241" customWidth="1"/>
    <col min="3859" max="3859" width="1.28515625" style="241" customWidth="1"/>
    <col min="3860" max="4096" width="9.140625" style="241"/>
    <col min="4097" max="4097" width="3.42578125" style="241" customWidth="1"/>
    <col min="4098" max="4098" width="15.28515625" style="241" customWidth="1"/>
    <col min="4099" max="4099" width="8" style="241" customWidth="1"/>
    <col min="4100" max="4100" width="3.7109375" style="241" customWidth="1"/>
    <col min="4101" max="4101" width="9" style="241" customWidth="1"/>
    <col min="4102" max="4102" width="3" style="241" customWidth="1"/>
    <col min="4103" max="4103" width="17.140625" style="241" customWidth="1"/>
    <col min="4104" max="4107" width="20.140625" style="241" customWidth="1"/>
    <col min="4108" max="4108" width="14.5703125" style="241" customWidth="1"/>
    <col min="4109" max="4109" width="5.5703125" style="241" customWidth="1"/>
    <col min="4110" max="4110" width="20.140625" style="241" customWidth="1"/>
    <col min="4111" max="4111" width="10.140625" style="241" customWidth="1"/>
    <col min="4112" max="4112" width="2.5703125" style="241" customWidth="1"/>
    <col min="4113" max="4113" width="8.42578125" style="241" customWidth="1"/>
    <col min="4114" max="4114" width="2" style="241" customWidth="1"/>
    <col min="4115" max="4115" width="1.28515625" style="241" customWidth="1"/>
    <col min="4116" max="4352" width="9.140625" style="241"/>
    <col min="4353" max="4353" width="3.42578125" style="241" customWidth="1"/>
    <col min="4354" max="4354" width="15.28515625" style="241" customWidth="1"/>
    <col min="4355" max="4355" width="8" style="241" customWidth="1"/>
    <col min="4356" max="4356" width="3.7109375" style="241" customWidth="1"/>
    <col min="4357" max="4357" width="9" style="241" customWidth="1"/>
    <col min="4358" max="4358" width="3" style="241" customWidth="1"/>
    <col min="4359" max="4359" width="17.140625" style="241" customWidth="1"/>
    <col min="4360" max="4363" width="20.140625" style="241" customWidth="1"/>
    <col min="4364" max="4364" width="14.5703125" style="241" customWidth="1"/>
    <col min="4365" max="4365" width="5.5703125" style="241" customWidth="1"/>
    <col min="4366" max="4366" width="20.140625" style="241" customWidth="1"/>
    <col min="4367" max="4367" width="10.140625" style="241" customWidth="1"/>
    <col min="4368" max="4368" width="2.5703125" style="241" customWidth="1"/>
    <col min="4369" max="4369" width="8.42578125" style="241" customWidth="1"/>
    <col min="4370" max="4370" width="2" style="241" customWidth="1"/>
    <col min="4371" max="4371" width="1.28515625" style="241" customWidth="1"/>
    <col min="4372" max="4608" width="9.140625" style="241"/>
    <col min="4609" max="4609" width="3.42578125" style="241" customWidth="1"/>
    <col min="4610" max="4610" width="15.28515625" style="241" customWidth="1"/>
    <col min="4611" max="4611" width="8" style="241" customWidth="1"/>
    <col min="4612" max="4612" width="3.7109375" style="241" customWidth="1"/>
    <col min="4613" max="4613" width="9" style="241" customWidth="1"/>
    <col min="4614" max="4614" width="3" style="241" customWidth="1"/>
    <col min="4615" max="4615" width="17.140625" style="241" customWidth="1"/>
    <col min="4616" max="4619" width="20.140625" style="241" customWidth="1"/>
    <col min="4620" max="4620" width="14.5703125" style="241" customWidth="1"/>
    <col min="4621" max="4621" width="5.5703125" style="241" customWidth="1"/>
    <col min="4622" max="4622" width="20.140625" style="241" customWidth="1"/>
    <col min="4623" max="4623" width="10.140625" style="241" customWidth="1"/>
    <col min="4624" max="4624" width="2.5703125" style="241" customWidth="1"/>
    <col min="4625" max="4625" width="8.42578125" style="241" customWidth="1"/>
    <col min="4626" max="4626" width="2" style="241" customWidth="1"/>
    <col min="4627" max="4627" width="1.28515625" style="241" customWidth="1"/>
    <col min="4628" max="4864" width="9.140625" style="241"/>
    <col min="4865" max="4865" width="3.42578125" style="241" customWidth="1"/>
    <col min="4866" max="4866" width="15.28515625" style="241" customWidth="1"/>
    <col min="4867" max="4867" width="8" style="241" customWidth="1"/>
    <col min="4868" max="4868" width="3.7109375" style="241" customWidth="1"/>
    <col min="4869" max="4869" width="9" style="241" customWidth="1"/>
    <col min="4870" max="4870" width="3" style="241" customWidth="1"/>
    <col min="4871" max="4871" width="17.140625" style="241" customWidth="1"/>
    <col min="4872" max="4875" width="20.140625" style="241" customWidth="1"/>
    <col min="4876" max="4876" width="14.5703125" style="241" customWidth="1"/>
    <col min="4877" max="4877" width="5.5703125" style="241" customWidth="1"/>
    <col min="4878" max="4878" width="20.140625" style="241" customWidth="1"/>
    <col min="4879" max="4879" width="10.140625" style="241" customWidth="1"/>
    <col min="4880" max="4880" width="2.5703125" style="241" customWidth="1"/>
    <col min="4881" max="4881" width="8.42578125" style="241" customWidth="1"/>
    <col min="4882" max="4882" width="2" style="241" customWidth="1"/>
    <col min="4883" max="4883" width="1.28515625" style="241" customWidth="1"/>
    <col min="4884" max="5120" width="9.140625" style="241"/>
    <col min="5121" max="5121" width="3.42578125" style="241" customWidth="1"/>
    <col min="5122" max="5122" width="15.28515625" style="241" customWidth="1"/>
    <col min="5123" max="5123" width="8" style="241" customWidth="1"/>
    <col min="5124" max="5124" width="3.7109375" style="241" customWidth="1"/>
    <col min="5125" max="5125" width="9" style="241" customWidth="1"/>
    <col min="5126" max="5126" width="3" style="241" customWidth="1"/>
    <col min="5127" max="5127" width="17.140625" style="241" customWidth="1"/>
    <col min="5128" max="5131" width="20.140625" style="241" customWidth="1"/>
    <col min="5132" max="5132" width="14.5703125" style="241" customWidth="1"/>
    <col min="5133" max="5133" width="5.5703125" style="241" customWidth="1"/>
    <col min="5134" max="5134" width="20.140625" style="241" customWidth="1"/>
    <col min="5135" max="5135" width="10.140625" style="241" customWidth="1"/>
    <col min="5136" max="5136" width="2.5703125" style="241" customWidth="1"/>
    <col min="5137" max="5137" width="8.42578125" style="241" customWidth="1"/>
    <col min="5138" max="5138" width="2" style="241" customWidth="1"/>
    <col min="5139" max="5139" width="1.28515625" style="241" customWidth="1"/>
    <col min="5140" max="5376" width="9.140625" style="241"/>
    <col min="5377" max="5377" width="3.42578125" style="241" customWidth="1"/>
    <col min="5378" max="5378" width="15.28515625" style="241" customWidth="1"/>
    <col min="5379" max="5379" width="8" style="241" customWidth="1"/>
    <col min="5380" max="5380" width="3.7109375" style="241" customWidth="1"/>
    <col min="5381" max="5381" width="9" style="241" customWidth="1"/>
    <col min="5382" max="5382" width="3" style="241" customWidth="1"/>
    <col min="5383" max="5383" width="17.140625" style="241" customWidth="1"/>
    <col min="5384" max="5387" width="20.140625" style="241" customWidth="1"/>
    <col min="5388" max="5388" width="14.5703125" style="241" customWidth="1"/>
    <col min="5389" max="5389" width="5.5703125" style="241" customWidth="1"/>
    <col min="5390" max="5390" width="20.140625" style="241" customWidth="1"/>
    <col min="5391" max="5391" width="10.140625" style="241" customWidth="1"/>
    <col min="5392" max="5392" width="2.5703125" style="241" customWidth="1"/>
    <col min="5393" max="5393" width="8.42578125" style="241" customWidth="1"/>
    <col min="5394" max="5394" width="2" style="241" customWidth="1"/>
    <col min="5395" max="5395" width="1.28515625" style="241" customWidth="1"/>
    <col min="5396" max="5632" width="9.140625" style="241"/>
    <col min="5633" max="5633" width="3.42578125" style="241" customWidth="1"/>
    <col min="5634" max="5634" width="15.28515625" style="241" customWidth="1"/>
    <col min="5635" max="5635" width="8" style="241" customWidth="1"/>
    <col min="5636" max="5636" width="3.7109375" style="241" customWidth="1"/>
    <col min="5637" max="5637" width="9" style="241" customWidth="1"/>
    <col min="5638" max="5638" width="3" style="241" customWidth="1"/>
    <col min="5639" max="5639" width="17.140625" style="241" customWidth="1"/>
    <col min="5640" max="5643" width="20.140625" style="241" customWidth="1"/>
    <col min="5644" max="5644" width="14.5703125" style="241" customWidth="1"/>
    <col min="5645" max="5645" width="5.5703125" style="241" customWidth="1"/>
    <col min="5646" max="5646" width="20.140625" style="241" customWidth="1"/>
    <col min="5647" max="5647" width="10.140625" style="241" customWidth="1"/>
    <col min="5648" max="5648" width="2.5703125" style="241" customWidth="1"/>
    <col min="5649" max="5649" width="8.42578125" style="241" customWidth="1"/>
    <col min="5650" max="5650" width="2" style="241" customWidth="1"/>
    <col min="5651" max="5651" width="1.28515625" style="241" customWidth="1"/>
    <col min="5652" max="5888" width="9.140625" style="241"/>
    <col min="5889" max="5889" width="3.42578125" style="241" customWidth="1"/>
    <col min="5890" max="5890" width="15.28515625" style="241" customWidth="1"/>
    <col min="5891" max="5891" width="8" style="241" customWidth="1"/>
    <col min="5892" max="5892" width="3.7109375" style="241" customWidth="1"/>
    <col min="5893" max="5893" width="9" style="241" customWidth="1"/>
    <col min="5894" max="5894" width="3" style="241" customWidth="1"/>
    <col min="5895" max="5895" width="17.140625" style="241" customWidth="1"/>
    <col min="5896" max="5899" width="20.140625" style="241" customWidth="1"/>
    <col min="5900" max="5900" width="14.5703125" style="241" customWidth="1"/>
    <col min="5901" max="5901" width="5.5703125" style="241" customWidth="1"/>
    <col min="5902" max="5902" width="20.140625" style="241" customWidth="1"/>
    <col min="5903" max="5903" width="10.140625" style="241" customWidth="1"/>
    <col min="5904" max="5904" width="2.5703125" style="241" customWidth="1"/>
    <col min="5905" max="5905" width="8.42578125" style="241" customWidth="1"/>
    <col min="5906" max="5906" width="2" style="241" customWidth="1"/>
    <col min="5907" max="5907" width="1.28515625" style="241" customWidth="1"/>
    <col min="5908" max="6144" width="9.140625" style="241"/>
    <col min="6145" max="6145" width="3.42578125" style="241" customWidth="1"/>
    <col min="6146" max="6146" width="15.28515625" style="241" customWidth="1"/>
    <col min="6147" max="6147" width="8" style="241" customWidth="1"/>
    <col min="6148" max="6148" width="3.7109375" style="241" customWidth="1"/>
    <col min="6149" max="6149" width="9" style="241" customWidth="1"/>
    <col min="6150" max="6150" width="3" style="241" customWidth="1"/>
    <col min="6151" max="6151" width="17.140625" style="241" customWidth="1"/>
    <col min="6152" max="6155" width="20.140625" style="241" customWidth="1"/>
    <col min="6156" max="6156" width="14.5703125" style="241" customWidth="1"/>
    <col min="6157" max="6157" width="5.5703125" style="241" customWidth="1"/>
    <col min="6158" max="6158" width="20.140625" style="241" customWidth="1"/>
    <col min="6159" max="6159" width="10.140625" style="241" customWidth="1"/>
    <col min="6160" max="6160" width="2.5703125" style="241" customWidth="1"/>
    <col min="6161" max="6161" width="8.42578125" style="241" customWidth="1"/>
    <col min="6162" max="6162" width="2" style="241" customWidth="1"/>
    <col min="6163" max="6163" width="1.28515625" style="241" customWidth="1"/>
    <col min="6164" max="6400" width="9.140625" style="241"/>
    <col min="6401" max="6401" width="3.42578125" style="241" customWidth="1"/>
    <col min="6402" max="6402" width="15.28515625" style="241" customWidth="1"/>
    <col min="6403" max="6403" width="8" style="241" customWidth="1"/>
    <col min="6404" max="6404" width="3.7109375" style="241" customWidth="1"/>
    <col min="6405" max="6405" width="9" style="241" customWidth="1"/>
    <col min="6406" max="6406" width="3" style="241" customWidth="1"/>
    <col min="6407" max="6407" width="17.140625" style="241" customWidth="1"/>
    <col min="6408" max="6411" width="20.140625" style="241" customWidth="1"/>
    <col min="6412" max="6412" width="14.5703125" style="241" customWidth="1"/>
    <col min="6413" max="6413" width="5.5703125" style="241" customWidth="1"/>
    <col min="6414" max="6414" width="20.140625" style="241" customWidth="1"/>
    <col min="6415" max="6415" width="10.140625" style="241" customWidth="1"/>
    <col min="6416" max="6416" width="2.5703125" style="241" customWidth="1"/>
    <col min="6417" max="6417" width="8.42578125" style="241" customWidth="1"/>
    <col min="6418" max="6418" width="2" style="241" customWidth="1"/>
    <col min="6419" max="6419" width="1.28515625" style="241" customWidth="1"/>
    <col min="6420" max="6656" width="9.140625" style="241"/>
    <col min="6657" max="6657" width="3.42578125" style="241" customWidth="1"/>
    <col min="6658" max="6658" width="15.28515625" style="241" customWidth="1"/>
    <col min="6659" max="6659" width="8" style="241" customWidth="1"/>
    <col min="6660" max="6660" width="3.7109375" style="241" customWidth="1"/>
    <col min="6661" max="6661" width="9" style="241" customWidth="1"/>
    <col min="6662" max="6662" width="3" style="241" customWidth="1"/>
    <col min="6663" max="6663" width="17.140625" style="241" customWidth="1"/>
    <col min="6664" max="6667" width="20.140625" style="241" customWidth="1"/>
    <col min="6668" max="6668" width="14.5703125" style="241" customWidth="1"/>
    <col min="6669" max="6669" width="5.5703125" style="241" customWidth="1"/>
    <col min="6670" max="6670" width="20.140625" style="241" customWidth="1"/>
    <col min="6671" max="6671" width="10.140625" style="241" customWidth="1"/>
    <col min="6672" max="6672" width="2.5703125" style="241" customWidth="1"/>
    <col min="6673" max="6673" width="8.42578125" style="241" customWidth="1"/>
    <col min="6674" max="6674" width="2" style="241" customWidth="1"/>
    <col min="6675" max="6675" width="1.28515625" style="241" customWidth="1"/>
    <col min="6676" max="6912" width="9.140625" style="241"/>
    <col min="6913" max="6913" width="3.42578125" style="241" customWidth="1"/>
    <col min="6914" max="6914" width="15.28515625" style="241" customWidth="1"/>
    <col min="6915" max="6915" width="8" style="241" customWidth="1"/>
    <col min="6916" max="6916" width="3.7109375" style="241" customWidth="1"/>
    <col min="6917" max="6917" width="9" style="241" customWidth="1"/>
    <col min="6918" max="6918" width="3" style="241" customWidth="1"/>
    <col min="6919" max="6919" width="17.140625" style="241" customWidth="1"/>
    <col min="6920" max="6923" width="20.140625" style="241" customWidth="1"/>
    <col min="6924" max="6924" width="14.5703125" style="241" customWidth="1"/>
    <col min="6925" max="6925" width="5.5703125" style="241" customWidth="1"/>
    <col min="6926" max="6926" width="20.140625" style="241" customWidth="1"/>
    <col min="6927" max="6927" width="10.140625" style="241" customWidth="1"/>
    <col min="6928" max="6928" width="2.5703125" style="241" customWidth="1"/>
    <col min="6929" max="6929" width="8.42578125" style="241" customWidth="1"/>
    <col min="6930" max="6930" width="2" style="241" customWidth="1"/>
    <col min="6931" max="6931" width="1.28515625" style="241" customWidth="1"/>
    <col min="6932" max="7168" width="9.140625" style="241"/>
    <col min="7169" max="7169" width="3.42578125" style="241" customWidth="1"/>
    <col min="7170" max="7170" width="15.28515625" style="241" customWidth="1"/>
    <col min="7171" max="7171" width="8" style="241" customWidth="1"/>
    <col min="7172" max="7172" width="3.7109375" style="241" customWidth="1"/>
    <col min="7173" max="7173" width="9" style="241" customWidth="1"/>
    <col min="7174" max="7174" width="3" style="241" customWidth="1"/>
    <col min="7175" max="7175" width="17.140625" style="241" customWidth="1"/>
    <col min="7176" max="7179" width="20.140625" style="241" customWidth="1"/>
    <col min="7180" max="7180" width="14.5703125" style="241" customWidth="1"/>
    <col min="7181" max="7181" width="5.5703125" style="241" customWidth="1"/>
    <col min="7182" max="7182" width="20.140625" style="241" customWidth="1"/>
    <col min="7183" max="7183" width="10.140625" style="241" customWidth="1"/>
    <col min="7184" max="7184" width="2.5703125" style="241" customWidth="1"/>
    <col min="7185" max="7185" width="8.42578125" style="241" customWidth="1"/>
    <col min="7186" max="7186" width="2" style="241" customWidth="1"/>
    <col min="7187" max="7187" width="1.28515625" style="241" customWidth="1"/>
    <col min="7188" max="7424" width="9.140625" style="241"/>
    <col min="7425" max="7425" width="3.42578125" style="241" customWidth="1"/>
    <col min="7426" max="7426" width="15.28515625" style="241" customWidth="1"/>
    <col min="7427" max="7427" width="8" style="241" customWidth="1"/>
    <col min="7428" max="7428" width="3.7109375" style="241" customWidth="1"/>
    <col min="7429" max="7429" width="9" style="241" customWidth="1"/>
    <col min="7430" max="7430" width="3" style="241" customWidth="1"/>
    <col min="7431" max="7431" width="17.140625" style="241" customWidth="1"/>
    <col min="7432" max="7435" width="20.140625" style="241" customWidth="1"/>
    <col min="7436" max="7436" width="14.5703125" style="241" customWidth="1"/>
    <col min="7437" max="7437" width="5.5703125" style="241" customWidth="1"/>
    <col min="7438" max="7438" width="20.140625" style="241" customWidth="1"/>
    <col min="7439" max="7439" width="10.140625" style="241" customWidth="1"/>
    <col min="7440" max="7440" width="2.5703125" style="241" customWidth="1"/>
    <col min="7441" max="7441" width="8.42578125" style="241" customWidth="1"/>
    <col min="7442" max="7442" width="2" style="241" customWidth="1"/>
    <col min="7443" max="7443" width="1.28515625" style="241" customWidth="1"/>
    <col min="7444" max="7680" width="9.140625" style="241"/>
    <col min="7681" max="7681" width="3.42578125" style="241" customWidth="1"/>
    <col min="7682" max="7682" width="15.28515625" style="241" customWidth="1"/>
    <col min="7683" max="7683" width="8" style="241" customWidth="1"/>
    <col min="7684" max="7684" width="3.7109375" style="241" customWidth="1"/>
    <col min="7685" max="7685" width="9" style="241" customWidth="1"/>
    <col min="7686" max="7686" width="3" style="241" customWidth="1"/>
    <col min="7687" max="7687" width="17.140625" style="241" customWidth="1"/>
    <col min="7688" max="7691" width="20.140625" style="241" customWidth="1"/>
    <col min="7692" max="7692" width="14.5703125" style="241" customWidth="1"/>
    <col min="7693" max="7693" width="5.5703125" style="241" customWidth="1"/>
    <col min="7694" max="7694" width="20.140625" style="241" customWidth="1"/>
    <col min="7695" max="7695" width="10.140625" style="241" customWidth="1"/>
    <col min="7696" max="7696" width="2.5703125" style="241" customWidth="1"/>
    <col min="7697" max="7697" width="8.42578125" style="241" customWidth="1"/>
    <col min="7698" max="7698" width="2" style="241" customWidth="1"/>
    <col min="7699" max="7699" width="1.28515625" style="241" customWidth="1"/>
    <col min="7700" max="7936" width="9.140625" style="241"/>
    <col min="7937" max="7937" width="3.42578125" style="241" customWidth="1"/>
    <col min="7938" max="7938" width="15.28515625" style="241" customWidth="1"/>
    <col min="7939" max="7939" width="8" style="241" customWidth="1"/>
    <col min="7940" max="7940" width="3.7109375" style="241" customWidth="1"/>
    <col min="7941" max="7941" width="9" style="241" customWidth="1"/>
    <col min="7942" max="7942" width="3" style="241" customWidth="1"/>
    <col min="7943" max="7943" width="17.140625" style="241" customWidth="1"/>
    <col min="7944" max="7947" width="20.140625" style="241" customWidth="1"/>
    <col min="7948" max="7948" width="14.5703125" style="241" customWidth="1"/>
    <col min="7949" max="7949" width="5.5703125" style="241" customWidth="1"/>
    <col min="7950" max="7950" width="20.140625" style="241" customWidth="1"/>
    <col min="7951" max="7951" width="10.140625" style="241" customWidth="1"/>
    <col min="7952" max="7952" width="2.5703125" style="241" customWidth="1"/>
    <col min="7953" max="7953" width="8.42578125" style="241" customWidth="1"/>
    <col min="7954" max="7954" width="2" style="241" customWidth="1"/>
    <col min="7955" max="7955" width="1.28515625" style="241" customWidth="1"/>
    <col min="7956" max="8192" width="9.140625" style="241"/>
    <col min="8193" max="8193" width="3.42578125" style="241" customWidth="1"/>
    <col min="8194" max="8194" width="15.28515625" style="241" customWidth="1"/>
    <col min="8195" max="8195" width="8" style="241" customWidth="1"/>
    <col min="8196" max="8196" width="3.7109375" style="241" customWidth="1"/>
    <col min="8197" max="8197" width="9" style="241" customWidth="1"/>
    <col min="8198" max="8198" width="3" style="241" customWidth="1"/>
    <col min="8199" max="8199" width="17.140625" style="241" customWidth="1"/>
    <col min="8200" max="8203" width="20.140625" style="241" customWidth="1"/>
    <col min="8204" max="8204" width="14.5703125" style="241" customWidth="1"/>
    <col min="8205" max="8205" width="5.5703125" style="241" customWidth="1"/>
    <col min="8206" max="8206" width="20.140625" style="241" customWidth="1"/>
    <col min="8207" max="8207" width="10.140625" style="241" customWidth="1"/>
    <col min="8208" max="8208" width="2.5703125" style="241" customWidth="1"/>
    <col min="8209" max="8209" width="8.42578125" style="241" customWidth="1"/>
    <col min="8210" max="8210" width="2" style="241" customWidth="1"/>
    <col min="8211" max="8211" width="1.28515625" style="241" customWidth="1"/>
    <col min="8212" max="8448" width="9.140625" style="241"/>
    <col min="8449" max="8449" width="3.42578125" style="241" customWidth="1"/>
    <col min="8450" max="8450" width="15.28515625" style="241" customWidth="1"/>
    <col min="8451" max="8451" width="8" style="241" customWidth="1"/>
    <col min="8452" max="8452" width="3.7109375" style="241" customWidth="1"/>
    <col min="8453" max="8453" width="9" style="241" customWidth="1"/>
    <col min="8454" max="8454" width="3" style="241" customWidth="1"/>
    <col min="8455" max="8455" width="17.140625" style="241" customWidth="1"/>
    <col min="8456" max="8459" width="20.140625" style="241" customWidth="1"/>
    <col min="8460" max="8460" width="14.5703125" style="241" customWidth="1"/>
    <col min="8461" max="8461" width="5.5703125" style="241" customWidth="1"/>
    <col min="8462" max="8462" width="20.140625" style="241" customWidth="1"/>
    <col min="8463" max="8463" width="10.140625" style="241" customWidth="1"/>
    <col min="8464" max="8464" width="2.5703125" style="241" customWidth="1"/>
    <col min="8465" max="8465" width="8.42578125" style="241" customWidth="1"/>
    <col min="8466" max="8466" width="2" style="241" customWidth="1"/>
    <col min="8467" max="8467" width="1.28515625" style="241" customWidth="1"/>
    <col min="8468" max="8704" width="9.140625" style="241"/>
    <col min="8705" max="8705" width="3.42578125" style="241" customWidth="1"/>
    <col min="8706" max="8706" width="15.28515625" style="241" customWidth="1"/>
    <col min="8707" max="8707" width="8" style="241" customWidth="1"/>
    <col min="8708" max="8708" width="3.7109375" style="241" customWidth="1"/>
    <col min="8709" max="8709" width="9" style="241" customWidth="1"/>
    <col min="8710" max="8710" width="3" style="241" customWidth="1"/>
    <col min="8711" max="8711" width="17.140625" style="241" customWidth="1"/>
    <col min="8712" max="8715" width="20.140625" style="241" customWidth="1"/>
    <col min="8716" max="8716" width="14.5703125" style="241" customWidth="1"/>
    <col min="8717" max="8717" width="5.5703125" style="241" customWidth="1"/>
    <col min="8718" max="8718" width="20.140625" style="241" customWidth="1"/>
    <col min="8719" max="8719" width="10.140625" style="241" customWidth="1"/>
    <col min="8720" max="8720" width="2.5703125" style="241" customWidth="1"/>
    <col min="8721" max="8721" width="8.42578125" style="241" customWidth="1"/>
    <col min="8722" max="8722" width="2" style="241" customWidth="1"/>
    <col min="8723" max="8723" width="1.28515625" style="241" customWidth="1"/>
    <col min="8724" max="8960" width="9.140625" style="241"/>
    <col min="8961" max="8961" width="3.42578125" style="241" customWidth="1"/>
    <col min="8962" max="8962" width="15.28515625" style="241" customWidth="1"/>
    <col min="8963" max="8963" width="8" style="241" customWidth="1"/>
    <col min="8964" max="8964" width="3.7109375" style="241" customWidth="1"/>
    <col min="8965" max="8965" width="9" style="241" customWidth="1"/>
    <col min="8966" max="8966" width="3" style="241" customWidth="1"/>
    <col min="8967" max="8967" width="17.140625" style="241" customWidth="1"/>
    <col min="8968" max="8971" width="20.140625" style="241" customWidth="1"/>
    <col min="8972" max="8972" width="14.5703125" style="241" customWidth="1"/>
    <col min="8973" max="8973" width="5.5703125" style="241" customWidth="1"/>
    <col min="8974" max="8974" width="20.140625" style="241" customWidth="1"/>
    <col min="8975" max="8975" width="10.140625" style="241" customWidth="1"/>
    <col min="8976" max="8976" width="2.5703125" style="241" customWidth="1"/>
    <col min="8977" max="8977" width="8.42578125" style="241" customWidth="1"/>
    <col min="8978" max="8978" width="2" style="241" customWidth="1"/>
    <col min="8979" max="8979" width="1.28515625" style="241" customWidth="1"/>
    <col min="8980" max="9216" width="9.140625" style="241"/>
    <col min="9217" max="9217" width="3.42578125" style="241" customWidth="1"/>
    <col min="9218" max="9218" width="15.28515625" style="241" customWidth="1"/>
    <col min="9219" max="9219" width="8" style="241" customWidth="1"/>
    <col min="9220" max="9220" width="3.7109375" style="241" customWidth="1"/>
    <col min="9221" max="9221" width="9" style="241" customWidth="1"/>
    <col min="9222" max="9222" width="3" style="241" customWidth="1"/>
    <col min="9223" max="9223" width="17.140625" style="241" customWidth="1"/>
    <col min="9224" max="9227" width="20.140625" style="241" customWidth="1"/>
    <col min="9228" max="9228" width="14.5703125" style="241" customWidth="1"/>
    <col min="9229" max="9229" width="5.5703125" style="241" customWidth="1"/>
    <col min="9230" max="9230" width="20.140625" style="241" customWidth="1"/>
    <col min="9231" max="9231" width="10.140625" style="241" customWidth="1"/>
    <col min="9232" max="9232" width="2.5703125" style="241" customWidth="1"/>
    <col min="9233" max="9233" width="8.42578125" style="241" customWidth="1"/>
    <col min="9234" max="9234" width="2" style="241" customWidth="1"/>
    <col min="9235" max="9235" width="1.28515625" style="241" customWidth="1"/>
    <col min="9236" max="9472" width="9.140625" style="241"/>
    <col min="9473" max="9473" width="3.42578125" style="241" customWidth="1"/>
    <col min="9474" max="9474" width="15.28515625" style="241" customWidth="1"/>
    <col min="9475" max="9475" width="8" style="241" customWidth="1"/>
    <col min="9476" max="9476" width="3.7109375" style="241" customWidth="1"/>
    <col min="9477" max="9477" width="9" style="241" customWidth="1"/>
    <col min="9478" max="9478" width="3" style="241" customWidth="1"/>
    <col min="9479" max="9479" width="17.140625" style="241" customWidth="1"/>
    <col min="9480" max="9483" width="20.140625" style="241" customWidth="1"/>
    <col min="9484" max="9484" width="14.5703125" style="241" customWidth="1"/>
    <col min="9485" max="9485" width="5.5703125" style="241" customWidth="1"/>
    <col min="9486" max="9486" width="20.140625" style="241" customWidth="1"/>
    <col min="9487" max="9487" width="10.140625" style="241" customWidth="1"/>
    <col min="9488" max="9488" width="2.5703125" style="241" customWidth="1"/>
    <col min="9489" max="9489" width="8.42578125" style="241" customWidth="1"/>
    <col min="9490" max="9490" width="2" style="241" customWidth="1"/>
    <col min="9491" max="9491" width="1.28515625" style="241" customWidth="1"/>
    <col min="9492" max="9728" width="9.140625" style="241"/>
    <col min="9729" max="9729" width="3.42578125" style="241" customWidth="1"/>
    <col min="9730" max="9730" width="15.28515625" style="241" customWidth="1"/>
    <col min="9731" max="9731" width="8" style="241" customWidth="1"/>
    <col min="9732" max="9732" width="3.7109375" style="241" customWidth="1"/>
    <col min="9733" max="9733" width="9" style="241" customWidth="1"/>
    <col min="9734" max="9734" width="3" style="241" customWidth="1"/>
    <col min="9735" max="9735" width="17.140625" style="241" customWidth="1"/>
    <col min="9736" max="9739" width="20.140625" style="241" customWidth="1"/>
    <col min="9740" max="9740" width="14.5703125" style="241" customWidth="1"/>
    <col min="9741" max="9741" width="5.5703125" style="241" customWidth="1"/>
    <col min="9742" max="9742" width="20.140625" style="241" customWidth="1"/>
    <col min="9743" max="9743" width="10.140625" style="241" customWidth="1"/>
    <col min="9744" max="9744" width="2.5703125" style="241" customWidth="1"/>
    <col min="9745" max="9745" width="8.42578125" style="241" customWidth="1"/>
    <col min="9746" max="9746" width="2" style="241" customWidth="1"/>
    <col min="9747" max="9747" width="1.28515625" style="241" customWidth="1"/>
    <col min="9748" max="9984" width="9.140625" style="241"/>
    <col min="9985" max="9985" width="3.42578125" style="241" customWidth="1"/>
    <col min="9986" max="9986" width="15.28515625" style="241" customWidth="1"/>
    <col min="9987" max="9987" width="8" style="241" customWidth="1"/>
    <col min="9988" max="9988" width="3.7109375" style="241" customWidth="1"/>
    <col min="9989" max="9989" width="9" style="241" customWidth="1"/>
    <col min="9990" max="9990" width="3" style="241" customWidth="1"/>
    <col min="9991" max="9991" width="17.140625" style="241" customWidth="1"/>
    <col min="9992" max="9995" width="20.140625" style="241" customWidth="1"/>
    <col min="9996" max="9996" width="14.5703125" style="241" customWidth="1"/>
    <col min="9997" max="9997" width="5.5703125" style="241" customWidth="1"/>
    <col min="9998" max="9998" width="20.140625" style="241" customWidth="1"/>
    <col min="9999" max="9999" width="10.140625" style="241" customWidth="1"/>
    <col min="10000" max="10000" width="2.5703125" style="241" customWidth="1"/>
    <col min="10001" max="10001" width="8.42578125" style="241" customWidth="1"/>
    <col min="10002" max="10002" width="2" style="241" customWidth="1"/>
    <col min="10003" max="10003" width="1.28515625" style="241" customWidth="1"/>
    <col min="10004" max="10240" width="9.140625" style="241"/>
    <col min="10241" max="10241" width="3.42578125" style="241" customWidth="1"/>
    <col min="10242" max="10242" width="15.28515625" style="241" customWidth="1"/>
    <col min="10243" max="10243" width="8" style="241" customWidth="1"/>
    <col min="10244" max="10244" width="3.7109375" style="241" customWidth="1"/>
    <col min="10245" max="10245" width="9" style="241" customWidth="1"/>
    <col min="10246" max="10246" width="3" style="241" customWidth="1"/>
    <col min="10247" max="10247" width="17.140625" style="241" customWidth="1"/>
    <col min="10248" max="10251" width="20.140625" style="241" customWidth="1"/>
    <col min="10252" max="10252" width="14.5703125" style="241" customWidth="1"/>
    <col min="10253" max="10253" width="5.5703125" style="241" customWidth="1"/>
    <col min="10254" max="10254" width="20.140625" style="241" customWidth="1"/>
    <col min="10255" max="10255" width="10.140625" style="241" customWidth="1"/>
    <col min="10256" max="10256" width="2.5703125" style="241" customWidth="1"/>
    <col min="10257" max="10257" width="8.42578125" style="241" customWidth="1"/>
    <col min="10258" max="10258" width="2" style="241" customWidth="1"/>
    <col min="10259" max="10259" width="1.28515625" style="241" customWidth="1"/>
    <col min="10260" max="10496" width="9.140625" style="241"/>
    <col min="10497" max="10497" width="3.42578125" style="241" customWidth="1"/>
    <col min="10498" max="10498" width="15.28515625" style="241" customWidth="1"/>
    <col min="10499" max="10499" width="8" style="241" customWidth="1"/>
    <col min="10500" max="10500" width="3.7109375" style="241" customWidth="1"/>
    <col min="10501" max="10501" width="9" style="241" customWidth="1"/>
    <col min="10502" max="10502" width="3" style="241" customWidth="1"/>
    <col min="10503" max="10503" width="17.140625" style="241" customWidth="1"/>
    <col min="10504" max="10507" width="20.140625" style="241" customWidth="1"/>
    <col min="10508" max="10508" width="14.5703125" style="241" customWidth="1"/>
    <col min="10509" max="10509" width="5.5703125" style="241" customWidth="1"/>
    <col min="10510" max="10510" width="20.140625" style="241" customWidth="1"/>
    <col min="10511" max="10511" width="10.140625" style="241" customWidth="1"/>
    <col min="10512" max="10512" width="2.5703125" style="241" customWidth="1"/>
    <col min="10513" max="10513" width="8.42578125" style="241" customWidth="1"/>
    <col min="10514" max="10514" width="2" style="241" customWidth="1"/>
    <col min="10515" max="10515" width="1.28515625" style="241" customWidth="1"/>
    <col min="10516" max="10752" width="9.140625" style="241"/>
    <col min="10753" max="10753" width="3.42578125" style="241" customWidth="1"/>
    <col min="10754" max="10754" width="15.28515625" style="241" customWidth="1"/>
    <col min="10755" max="10755" width="8" style="241" customWidth="1"/>
    <col min="10756" max="10756" width="3.7109375" style="241" customWidth="1"/>
    <col min="10757" max="10757" width="9" style="241" customWidth="1"/>
    <col min="10758" max="10758" width="3" style="241" customWidth="1"/>
    <col min="10759" max="10759" width="17.140625" style="241" customWidth="1"/>
    <col min="10760" max="10763" width="20.140625" style="241" customWidth="1"/>
    <col min="10764" max="10764" width="14.5703125" style="241" customWidth="1"/>
    <col min="10765" max="10765" width="5.5703125" style="241" customWidth="1"/>
    <col min="10766" max="10766" width="20.140625" style="241" customWidth="1"/>
    <col min="10767" max="10767" width="10.140625" style="241" customWidth="1"/>
    <col min="10768" max="10768" width="2.5703125" style="241" customWidth="1"/>
    <col min="10769" max="10769" width="8.42578125" style="241" customWidth="1"/>
    <col min="10770" max="10770" width="2" style="241" customWidth="1"/>
    <col min="10771" max="10771" width="1.28515625" style="241" customWidth="1"/>
    <col min="10772" max="11008" width="9.140625" style="241"/>
    <col min="11009" max="11009" width="3.42578125" style="241" customWidth="1"/>
    <col min="11010" max="11010" width="15.28515625" style="241" customWidth="1"/>
    <col min="11011" max="11011" width="8" style="241" customWidth="1"/>
    <col min="11012" max="11012" width="3.7109375" style="241" customWidth="1"/>
    <col min="11013" max="11013" width="9" style="241" customWidth="1"/>
    <col min="11014" max="11014" width="3" style="241" customWidth="1"/>
    <col min="11015" max="11015" width="17.140625" style="241" customWidth="1"/>
    <col min="11016" max="11019" width="20.140625" style="241" customWidth="1"/>
    <col min="11020" max="11020" width="14.5703125" style="241" customWidth="1"/>
    <col min="11021" max="11021" width="5.5703125" style="241" customWidth="1"/>
    <col min="11022" max="11022" width="20.140625" style="241" customWidth="1"/>
    <col min="11023" max="11023" width="10.140625" style="241" customWidth="1"/>
    <col min="11024" max="11024" width="2.5703125" style="241" customWidth="1"/>
    <col min="11025" max="11025" width="8.42578125" style="241" customWidth="1"/>
    <col min="11026" max="11026" width="2" style="241" customWidth="1"/>
    <col min="11027" max="11027" width="1.28515625" style="241" customWidth="1"/>
    <col min="11028" max="11264" width="9.140625" style="241"/>
    <col min="11265" max="11265" width="3.42578125" style="241" customWidth="1"/>
    <col min="11266" max="11266" width="15.28515625" style="241" customWidth="1"/>
    <col min="11267" max="11267" width="8" style="241" customWidth="1"/>
    <col min="11268" max="11268" width="3.7109375" style="241" customWidth="1"/>
    <col min="11269" max="11269" width="9" style="241" customWidth="1"/>
    <col min="11270" max="11270" width="3" style="241" customWidth="1"/>
    <col min="11271" max="11271" width="17.140625" style="241" customWidth="1"/>
    <col min="11272" max="11275" width="20.140625" style="241" customWidth="1"/>
    <col min="11276" max="11276" width="14.5703125" style="241" customWidth="1"/>
    <col min="11277" max="11277" width="5.5703125" style="241" customWidth="1"/>
    <col min="11278" max="11278" width="20.140625" style="241" customWidth="1"/>
    <col min="11279" max="11279" width="10.140625" style="241" customWidth="1"/>
    <col min="11280" max="11280" width="2.5703125" style="241" customWidth="1"/>
    <col min="11281" max="11281" width="8.42578125" style="241" customWidth="1"/>
    <col min="11282" max="11282" width="2" style="241" customWidth="1"/>
    <col min="11283" max="11283" width="1.28515625" style="241" customWidth="1"/>
    <col min="11284" max="11520" width="9.140625" style="241"/>
    <col min="11521" max="11521" width="3.42578125" style="241" customWidth="1"/>
    <col min="11522" max="11522" width="15.28515625" style="241" customWidth="1"/>
    <col min="11523" max="11523" width="8" style="241" customWidth="1"/>
    <col min="11524" max="11524" width="3.7109375" style="241" customWidth="1"/>
    <col min="11525" max="11525" width="9" style="241" customWidth="1"/>
    <col min="11526" max="11526" width="3" style="241" customWidth="1"/>
    <col min="11527" max="11527" width="17.140625" style="241" customWidth="1"/>
    <col min="11528" max="11531" width="20.140625" style="241" customWidth="1"/>
    <col min="11532" max="11532" width="14.5703125" style="241" customWidth="1"/>
    <col min="11533" max="11533" width="5.5703125" style="241" customWidth="1"/>
    <col min="11534" max="11534" width="20.140625" style="241" customWidth="1"/>
    <col min="11535" max="11535" width="10.140625" style="241" customWidth="1"/>
    <col min="11536" max="11536" width="2.5703125" style="241" customWidth="1"/>
    <col min="11537" max="11537" width="8.42578125" style="241" customWidth="1"/>
    <col min="11538" max="11538" width="2" style="241" customWidth="1"/>
    <col min="11539" max="11539" width="1.28515625" style="241" customWidth="1"/>
    <col min="11540" max="11776" width="9.140625" style="241"/>
    <col min="11777" max="11777" width="3.42578125" style="241" customWidth="1"/>
    <col min="11778" max="11778" width="15.28515625" style="241" customWidth="1"/>
    <col min="11779" max="11779" width="8" style="241" customWidth="1"/>
    <col min="11780" max="11780" width="3.7109375" style="241" customWidth="1"/>
    <col min="11781" max="11781" width="9" style="241" customWidth="1"/>
    <col min="11782" max="11782" width="3" style="241" customWidth="1"/>
    <col min="11783" max="11783" width="17.140625" style="241" customWidth="1"/>
    <col min="11784" max="11787" width="20.140625" style="241" customWidth="1"/>
    <col min="11788" max="11788" width="14.5703125" style="241" customWidth="1"/>
    <col min="11789" max="11789" width="5.5703125" style="241" customWidth="1"/>
    <col min="11790" max="11790" width="20.140625" style="241" customWidth="1"/>
    <col min="11791" max="11791" width="10.140625" style="241" customWidth="1"/>
    <col min="11792" max="11792" width="2.5703125" style="241" customWidth="1"/>
    <col min="11793" max="11793" width="8.42578125" style="241" customWidth="1"/>
    <col min="11794" max="11794" width="2" style="241" customWidth="1"/>
    <col min="11795" max="11795" width="1.28515625" style="241" customWidth="1"/>
    <col min="11796" max="12032" width="9.140625" style="241"/>
    <col min="12033" max="12033" width="3.42578125" style="241" customWidth="1"/>
    <col min="12034" max="12034" width="15.28515625" style="241" customWidth="1"/>
    <col min="12035" max="12035" width="8" style="241" customWidth="1"/>
    <col min="12036" max="12036" width="3.7109375" style="241" customWidth="1"/>
    <col min="12037" max="12037" width="9" style="241" customWidth="1"/>
    <col min="12038" max="12038" width="3" style="241" customWidth="1"/>
    <col min="12039" max="12039" width="17.140625" style="241" customWidth="1"/>
    <col min="12040" max="12043" width="20.140625" style="241" customWidth="1"/>
    <col min="12044" max="12044" width="14.5703125" style="241" customWidth="1"/>
    <col min="12045" max="12045" width="5.5703125" style="241" customWidth="1"/>
    <col min="12046" max="12046" width="20.140625" style="241" customWidth="1"/>
    <col min="12047" max="12047" width="10.140625" style="241" customWidth="1"/>
    <col min="12048" max="12048" width="2.5703125" style="241" customWidth="1"/>
    <col min="12049" max="12049" width="8.42578125" style="241" customWidth="1"/>
    <col min="12050" max="12050" width="2" style="241" customWidth="1"/>
    <col min="12051" max="12051" width="1.28515625" style="241" customWidth="1"/>
    <col min="12052" max="12288" width="9.140625" style="241"/>
    <col min="12289" max="12289" width="3.42578125" style="241" customWidth="1"/>
    <col min="12290" max="12290" width="15.28515625" style="241" customWidth="1"/>
    <col min="12291" max="12291" width="8" style="241" customWidth="1"/>
    <col min="12292" max="12292" width="3.7109375" style="241" customWidth="1"/>
    <col min="12293" max="12293" width="9" style="241" customWidth="1"/>
    <col min="12294" max="12294" width="3" style="241" customWidth="1"/>
    <col min="12295" max="12295" width="17.140625" style="241" customWidth="1"/>
    <col min="12296" max="12299" width="20.140625" style="241" customWidth="1"/>
    <col min="12300" max="12300" width="14.5703125" style="241" customWidth="1"/>
    <col min="12301" max="12301" width="5.5703125" style="241" customWidth="1"/>
    <col min="12302" max="12302" width="20.140625" style="241" customWidth="1"/>
    <col min="12303" max="12303" width="10.140625" style="241" customWidth="1"/>
    <col min="12304" max="12304" width="2.5703125" style="241" customWidth="1"/>
    <col min="12305" max="12305" width="8.42578125" style="241" customWidth="1"/>
    <col min="12306" max="12306" width="2" style="241" customWidth="1"/>
    <col min="12307" max="12307" width="1.28515625" style="241" customWidth="1"/>
    <col min="12308" max="12544" width="9.140625" style="241"/>
    <col min="12545" max="12545" width="3.42578125" style="241" customWidth="1"/>
    <col min="12546" max="12546" width="15.28515625" style="241" customWidth="1"/>
    <col min="12547" max="12547" width="8" style="241" customWidth="1"/>
    <col min="12548" max="12548" width="3.7109375" style="241" customWidth="1"/>
    <col min="12549" max="12549" width="9" style="241" customWidth="1"/>
    <col min="12550" max="12550" width="3" style="241" customWidth="1"/>
    <col min="12551" max="12551" width="17.140625" style="241" customWidth="1"/>
    <col min="12552" max="12555" width="20.140625" style="241" customWidth="1"/>
    <col min="12556" max="12556" width="14.5703125" style="241" customWidth="1"/>
    <col min="12557" max="12557" width="5.5703125" style="241" customWidth="1"/>
    <col min="12558" max="12558" width="20.140625" style="241" customWidth="1"/>
    <col min="12559" max="12559" width="10.140625" style="241" customWidth="1"/>
    <col min="12560" max="12560" width="2.5703125" style="241" customWidth="1"/>
    <col min="12561" max="12561" width="8.42578125" style="241" customWidth="1"/>
    <col min="12562" max="12562" width="2" style="241" customWidth="1"/>
    <col min="12563" max="12563" width="1.28515625" style="241" customWidth="1"/>
    <col min="12564" max="12800" width="9.140625" style="241"/>
    <col min="12801" max="12801" width="3.42578125" style="241" customWidth="1"/>
    <col min="12802" max="12802" width="15.28515625" style="241" customWidth="1"/>
    <col min="12803" max="12803" width="8" style="241" customWidth="1"/>
    <col min="12804" max="12804" width="3.7109375" style="241" customWidth="1"/>
    <col min="12805" max="12805" width="9" style="241" customWidth="1"/>
    <col min="12806" max="12806" width="3" style="241" customWidth="1"/>
    <col min="12807" max="12807" width="17.140625" style="241" customWidth="1"/>
    <col min="12808" max="12811" width="20.140625" style="241" customWidth="1"/>
    <col min="12812" max="12812" width="14.5703125" style="241" customWidth="1"/>
    <col min="12813" max="12813" width="5.5703125" style="241" customWidth="1"/>
    <col min="12814" max="12814" width="20.140625" style="241" customWidth="1"/>
    <col min="12815" max="12815" width="10.140625" style="241" customWidth="1"/>
    <col min="12816" max="12816" width="2.5703125" style="241" customWidth="1"/>
    <col min="12817" max="12817" width="8.42578125" style="241" customWidth="1"/>
    <col min="12818" max="12818" width="2" style="241" customWidth="1"/>
    <col min="12819" max="12819" width="1.28515625" style="241" customWidth="1"/>
    <col min="12820" max="13056" width="9.140625" style="241"/>
    <col min="13057" max="13057" width="3.42578125" style="241" customWidth="1"/>
    <col min="13058" max="13058" width="15.28515625" style="241" customWidth="1"/>
    <col min="13059" max="13059" width="8" style="241" customWidth="1"/>
    <col min="13060" max="13060" width="3.7109375" style="241" customWidth="1"/>
    <col min="13061" max="13061" width="9" style="241" customWidth="1"/>
    <col min="13062" max="13062" width="3" style="241" customWidth="1"/>
    <col min="13063" max="13063" width="17.140625" style="241" customWidth="1"/>
    <col min="13064" max="13067" width="20.140625" style="241" customWidth="1"/>
    <col min="13068" max="13068" width="14.5703125" style="241" customWidth="1"/>
    <col min="13069" max="13069" width="5.5703125" style="241" customWidth="1"/>
    <col min="13070" max="13070" width="20.140625" style="241" customWidth="1"/>
    <col min="13071" max="13071" width="10.140625" style="241" customWidth="1"/>
    <col min="13072" max="13072" width="2.5703125" style="241" customWidth="1"/>
    <col min="13073" max="13073" width="8.42578125" style="241" customWidth="1"/>
    <col min="13074" max="13074" width="2" style="241" customWidth="1"/>
    <col min="13075" max="13075" width="1.28515625" style="241" customWidth="1"/>
    <col min="13076" max="13312" width="9.140625" style="241"/>
    <col min="13313" max="13313" width="3.42578125" style="241" customWidth="1"/>
    <col min="13314" max="13314" width="15.28515625" style="241" customWidth="1"/>
    <col min="13315" max="13315" width="8" style="241" customWidth="1"/>
    <col min="13316" max="13316" width="3.7109375" style="241" customWidth="1"/>
    <col min="13317" max="13317" width="9" style="241" customWidth="1"/>
    <col min="13318" max="13318" width="3" style="241" customWidth="1"/>
    <col min="13319" max="13319" width="17.140625" style="241" customWidth="1"/>
    <col min="13320" max="13323" width="20.140625" style="241" customWidth="1"/>
    <col min="13324" max="13324" width="14.5703125" style="241" customWidth="1"/>
    <col min="13325" max="13325" width="5.5703125" style="241" customWidth="1"/>
    <col min="13326" max="13326" width="20.140625" style="241" customWidth="1"/>
    <col min="13327" max="13327" width="10.140625" style="241" customWidth="1"/>
    <col min="13328" max="13328" width="2.5703125" style="241" customWidth="1"/>
    <col min="13329" max="13329" width="8.42578125" style="241" customWidth="1"/>
    <col min="13330" max="13330" width="2" style="241" customWidth="1"/>
    <col min="13331" max="13331" width="1.28515625" style="241" customWidth="1"/>
    <col min="13332" max="13568" width="9.140625" style="241"/>
    <col min="13569" max="13569" width="3.42578125" style="241" customWidth="1"/>
    <col min="13570" max="13570" width="15.28515625" style="241" customWidth="1"/>
    <col min="13571" max="13571" width="8" style="241" customWidth="1"/>
    <col min="13572" max="13572" width="3.7109375" style="241" customWidth="1"/>
    <col min="13573" max="13573" width="9" style="241" customWidth="1"/>
    <col min="13574" max="13574" width="3" style="241" customWidth="1"/>
    <col min="13575" max="13575" width="17.140625" style="241" customWidth="1"/>
    <col min="13576" max="13579" width="20.140625" style="241" customWidth="1"/>
    <col min="13580" max="13580" width="14.5703125" style="241" customWidth="1"/>
    <col min="13581" max="13581" width="5.5703125" style="241" customWidth="1"/>
    <col min="13582" max="13582" width="20.140625" style="241" customWidth="1"/>
    <col min="13583" max="13583" width="10.140625" style="241" customWidth="1"/>
    <col min="13584" max="13584" width="2.5703125" style="241" customWidth="1"/>
    <col min="13585" max="13585" width="8.42578125" style="241" customWidth="1"/>
    <col min="13586" max="13586" width="2" style="241" customWidth="1"/>
    <col min="13587" max="13587" width="1.28515625" style="241" customWidth="1"/>
    <col min="13588" max="13824" width="9.140625" style="241"/>
    <col min="13825" max="13825" width="3.42578125" style="241" customWidth="1"/>
    <col min="13826" max="13826" width="15.28515625" style="241" customWidth="1"/>
    <col min="13827" max="13827" width="8" style="241" customWidth="1"/>
    <col min="13828" max="13828" width="3.7109375" style="241" customWidth="1"/>
    <col min="13829" max="13829" width="9" style="241" customWidth="1"/>
    <col min="13830" max="13830" width="3" style="241" customWidth="1"/>
    <col min="13831" max="13831" width="17.140625" style="241" customWidth="1"/>
    <col min="13832" max="13835" width="20.140625" style="241" customWidth="1"/>
    <col min="13836" max="13836" width="14.5703125" style="241" customWidth="1"/>
    <col min="13837" max="13837" width="5.5703125" style="241" customWidth="1"/>
    <col min="13838" max="13838" width="20.140625" style="241" customWidth="1"/>
    <col min="13839" max="13839" width="10.140625" style="241" customWidth="1"/>
    <col min="13840" max="13840" width="2.5703125" style="241" customWidth="1"/>
    <col min="13841" max="13841" width="8.42578125" style="241" customWidth="1"/>
    <col min="13842" max="13842" width="2" style="241" customWidth="1"/>
    <col min="13843" max="13843" width="1.28515625" style="241" customWidth="1"/>
    <col min="13844" max="14080" width="9.140625" style="241"/>
    <col min="14081" max="14081" width="3.42578125" style="241" customWidth="1"/>
    <col min="14082" max="14082" width="15.28515625" style="241" customWidth="1"/>
    <col min="14083" max="14083" width="8" style="241" customWidth="1"/>
    <col min="14084" max="14084" width="3.7109375" style="241" customWidth="1"/>
    <col min="14085" max="14085" width="9" style="241" customWidth="1"/>
    <col min="14086" max="14086" width="3" style="241" customWidth="1"/>
    <col min="14087" max="14087" width="17.140625" style="241" customWidth="1"/>
    <col min="14088" max="14091" width="20.140625" style="241" customWidth="1"/>
    <col min="14092" max="14092" width="14.5703125" style="241" customWidth="1"/>
    <col min="14093" max="14093" width="5.5703125" style="241" customWidth="1"/>
    <col min="14094" max="14094" width="20.140625" style="241" customWidth="1"/>
    <col min="14095" max="14095" width="10.140625" style="241" customWidth="1"/>
    <col min="14096" max="14096" width="2.5703125" style="241" customWidth="1"/>
    <col min="14097" max="14097" width="8.42578125" style="241" customWidth="1"/>
    <col min="14098" max="14098" width="2" style="241" customWidth="1"/>
    <col min="14099" max="14099" width="1.28515625" style="241" customWidth="1"/>
    <col min="14100" max="14336" width="9.140625" style="241"/>
    <col min="14337" max="14337" width="3.42578125" style="241" customWidth="1"/>
    <col min="14338" max="14338" width="15.28515625" style="241" customWidth="1"/>
    <col min="14339" max="14339" width="8" style="241" customWidth="1"/>
    <col min="14340" max="14340" width="3.7109375" style="241" customWidth="1"/>
    <col min="14341" max="14341" width="9" style="241" customWidth="1"/>
    <col min="14342" max="14342" width="3" style="241" customWidth="1"/>
    <col min="14343" max="14343" width="17.140625" style="241" customWidth="1"/>
    <col min="14344" max="14347" width="20.140625" style="241" customWidth="1"/>
    <col min="14348" max="14348" width="14.5703125" style="241" customWidth="1"/>
    <col min="14349" max="14349" width="5.5703125" style="241" customWidth="1"/>
    <col min="14350" max="14350" width="20.140625" style="241" customWidth="1"/>
    <col min="14351" max="14351" width="10.140625" style="241" customWidth="1"/>
    <col min="14352" max="14352" width="2.5703125" style="241" customWidth="1"/>
    <col min="14353" max="14353" width="8.42578125" style="241" customWidth="1"/>
    <col min="14354" max="14354" width="2" style="241" customWidth="1"/>
    <col min="14355" max="14355" width="1.28515625" style="241" customWidth="1"/>
    <col min="14356" max="14592" width="9.140625" style="241"/>
    <col min="14593" max="14593" width="3.42578125" style="241" customWidth="1"/>
    <col min="14594" max="14594" width="15.28515625" style="241" customWidth="1"/>
    <col min="14595" max="14595" width="8" style="241" customWidth="1"/>
    <col min="14596" max="14596" width="3.7109375" style="241" customWidth="1"/>
    <col min="14597" max="14597" width="9" style="241" customWidth="1"/>
    <col min="14598" max="14598" width="3" style="241" customWidth="1"/>
    <col min="14599" max="14599" width="17.140625" style="241" customWidth="1"/>
    <col min="14600" max="14603" width="20.140625" style="241" customWidth="1"/>
    <col min="14604" max="14604" width="14.5703125" style="241" customWidth="1"/>
    <col min="14605" max="14605" width="5.5703125" style="241" customWidth="1"/>
    <col min="14606" max="14606" width="20.140625" style="241" customWidth="1"/>
    <col min="14607" max="14607" width="10.140625" style="241" customWidth="1"/>
    <col min="14608" max="14608" width="2.5703125" style="241" customWidth="1"/>
    <col min="14609" max="14609" width="8.42578125" style="241" customWidth="1"/>
    <col min="14610" max="14610" width="2" style="241" customWidth="1"/>
    <col min="14611" max="14611" width="1.28515625" style="241" customWidth="1"/>
    <col min="14612" max="14848" width="9.140625" style="241"/>
    <col min="14849" max="14849" width="3.42578125" style="241" customWidth="1"/>
    <col min="14850" max="14850" width="15.28515625" style="241" customWidth="1"/>
    <col min="14851" max="14851" width="8" style="241" customWidth="1"/>
    <col min="14852" max="14852" width="3.7109375" style="241" customWidth="1"/>
    <col min="14853" max="14853" width="9" style="241" customWidth="1"/>
    <col min="14854" max="14854" width="3" style="241" customWidth="1"/>
    <col min="14855" max="14855" width="17.140625" style="241" customWidth="1"/>
    <col min="14856" max="14859" width="20.140625" style="241" customWidth="1"/>
    <col min="14860" max="14860" width="14.5703125" style="241" customWidth="1"/>
    <col min="14861" max="14861" width="5.5703125" style="241" customWidth="1"/>
    <col min="14862" max="14862" width="20.140625" style="241" customWidth="1"/>
    <col min="14863" max="14863" width="10.140625" style="241" customWidth="1"/>
    <col min="14864" max="14864" width="2.5703125" style="241" customWidth="1"/>
    <col min="14865" max="14865" width="8.42578125" style="241" customWidth="1"/>
    <col min="14866" max="14866" width="2" style="241" customWidth="1"/>
    <col min="14867" max="14867" width="1.28515625" style="241" customWidth="1"/>
    <col min="14868" max="15104" width="9.140625" style="241"/>
    <col min="15105" max="15105" width="3.42578125" style="241" customWidth="1"/>
    <col min="15106" max="15106" width="15.28515625" style="241" customWidth="1"/>
    <col min="15107" max="15107" width="8" style="241" customWidth="1"/>
    <col min="15108" max="15108" width="3.7109375" style="241" customWidth="1"/>
    <col min="15109" max="15109" width="9" style="241" customWidth="1"/>
    <col min="15110" max="15110" width="3" style="241" customWidth="1"/>
    <col min="15111" max="15111" width="17.140625" style="241" customWidth="1"/>
    <col min="15112" max="15115" width="20.140625" style="241" customWidth="1"/>
    <col min="15116" max="15116" width="14.5703125" style="241" customWidth="1"/>
    <col min="15117" max="15117" width="5.5703125" style="241" customWidth="1"/>
    <col min="15118" max="15118" width="20.140625" style="241" customWidth="1"/>
    <col min="15119" max="15119" width="10.140625" style="241" customWidth="1"/>
    <col min="15120" max="15120" width="2.5703125" style="241" customWidth="1"/>
    <col min="15121" max="15121" width="8.42578125" style="241" customWidth="1"/>
    <col min="15122" max="15122" width="2" style="241" customWidth="1"/>
    <col min="15123" max="15123" width="1.28515625" style="241" customWidth="1"/>
    <col min="15124" max="15360" width="9.140625" style="241"/>
    <col min="15361" max="15361" width="3.42578125" style="241" customWidth="1"/>
    <col min="15362" max="15362" width="15.28515625" style="241" customWidth="1"/>
    <col min="15363" max="15363" width="8" style="241" customWidth="1"/>
    <col min="15364" max="15364" width="3.7109375" style="241" customWidth="1"/>
    <col min="15365" max="15365" width="9" style="241" customWidth="1"/>
    <col min="15366" max="15366" width="3" style="241" customWidth="1"/>
    <col min="15367" max="15367" width="17.140625" style="241" customWidth="1"/>
    <col min="15368" max="15371" width="20.140625" style="241" customWidth="1"/>
    <col min="15372" max="15372" width="14.5703125" style="241" customWidth="1"/>
    <col min="15373" max="15373" width="5.5703125" style="241" customWidth="1"/>
    <col min="15374" max="15374" width="20.140625" style="241" customWidth="1"/>
    <col min="15375" max="15375" width="10.140625" style="241" customWidth="1"/>
    <col min="15376" max="15376" width="2.5703125" style="241" customWidth="1"/>
    <col min="15377" max="15377" width="8.42578125" style="241" customWidth="1"/>
    <col min="15378" max="15378" width="2" style="241" customWidth="1"/>
    <col min="15379" max="15379" width="1.28515625" style="241" customWidth="1"/>
    <col min="15380" max="15616" width="9.140625" style="241"/>
    <col min="15617" max="15617" width="3.42578125" style="241" customWidth="1"/>
    <col min="15618" max="15618" width="15.28515625" style="241" customWidth="1"/>
    <col min="15619" max="15619" width="8" style="241" customWidth="1"/>
    <col min="15620" max="15620" width="3.7109375" style="241" customWidth="1"/>
    <col min="15621" max="15621" width="9" style="241" customWidth="1"/>
    <col min="15622" max="15622" width="3" style="241" customWidth="1"/>
    <col min="15623" max="15623" width="17.140625" style="241" customWidth="1"/>
    <col min="15624" max="15627" width="20.140625" style="241" customWidth="1"/>
    <col min="15628" max="15628" width="14.5703125" style="241" customWidth="1"/>
    <col min="15629" max="15629" width="5.5703125" style="241" customWidth="1"/>
    <col min="15630" max="15630" width="20.140625" style="241" customWidth="1"/>
    <col min="15631" max="15631" width="10.140625" style="241" customWidth="1"/>
    <col min="15632" max="15632" width="2.5703125" style="241" customWidth="1"/>
    <col min="15633" max="15633" width="8.42578125" style="241" customWidth="1"/>
    <col min="15634" max="15634" width="2" style="241" customWidth="1"/>
    <col min="15635" max="15635" width="1.28515625" style="241" customWidth="1"/>
    <col min="15636" max="15872" width="9.140625" style="241"/>
    <col min="15873" max="15873" width="3.42578125" style="241" customWidth="1"/>
    <col min="15874" max="15874" width="15.28515625" style="241" customWidth="1"/>
    <col min="15875" max="15875" width="8" style="241" customWidth="1"/>
    <col min="15876" max="15876" width="3.7109375" style="241" customWidth="1"/>
    <col min="15877" max="15877" width="9" style="241" customWidth="1"/>
    <col min="15878" max="15878" width="3" style="241" customWidth="1"/>
    <col min="15879" max="15879" width="17.140625" style="241" customWidth="1"/>
    <col min="15880" max="15883" width="20.140625" style="241" customWidth="1"/>
    <col min="15884" max="15884" width="14.5703125" style="241" customWidth="1"/>
    <col min="15885" max="15885" width="5.5703125" style="241" customWidth="1"/>
    <col min="15886" max="15886" width="20.140625" style="241" customWidth="1"/>
    <col min="15887" max="15887" width="10.140625" style="241" customWidth="1"/>
    <col min="15888" max="15888" width="2.5703125" style="241" customWidth="1"/>
    <col min="15889" max="15889" width="8.42578125" style="241" customWidth="1"/>
    <col min="15890" max="15890" width="2" style="241" customWidth="1"/>
    <col min="15891" max="15891" width="1.28515625" style="241" customWidth="1"/>
    <col min="15892" max="16128" width="9.140625" style="241"/>
    <col min="16129" max="16129" width="3.42578125" style="241" customWidth="1"/>
    <col min="16130" max="16130" width="15.28515625" style="241" customWidth="1"/>
    <col min="16131" max="16131" width="8" style="241" customWidth="1"/>
    <col min="16132" max="16132" width="3.7109375" style="241" customWidth="1"/>
    <col min="16133" max="16133" width="9" style="241" customWidth="1"/>
    <col min="16134" max="16134" width="3" style="241" customWidth="1"/>
    <col min="16135" max="16135" width="17.140625" style="241" customWidth="1"/>
    <col min="16136" max="16139" width="20.140625" style="241" customWidth="1"/>
    <col min="16140" max="16140" width="14.5703125" style="241" customWidth="1"/>
    <col min="16141" max="16141" width="5.5703125" style="241" customWidth="1"/>
    <col min="16142" max="16142" width="20.140625" style="241" customWidth="1"/>
    <col min="16143" max="16143" width="10.140625" style="241" customWidth="1"/>
    <col min="16144" max="16144" width="2.5703125" style="241" customWidth="1"/>
    <col min="16145" max="16145" width="8.42578125" style="241" customWidth="1"/>
    <col min="16146" max="16146" width="2" style="241" customWidth="1"/>
    <col min="16147" max="16147" width="1.28515625" style="241" customWidth="1"/>
    <col min="16148" max="16384" width="9.140625" style="241"/>
  </cols>
  <sheetData>
    <row r="1" spans="1:19" ht="2.1" customHeight="1" x14ac:dyDescent="0.2">
      <c r="A1" s="168"/>
      <c r="C1" s="168"/>
      <c r="D1" s="168"/>
      <c r="E1" s="168"/>
      <c r="F1" s="168"/>
      <c r="G1" s="314" t="s">
        <v>193</v>
      </c>
      <c r="H1" s="314"/>
      <c r="I1" s="314"/>
      <c r="J1" s="314"/>
      <c r="K1" s="314"/>
      <c r="L1" s="314"/>
      <c r="M1" s="168"/>
      <c r="N1" s="168"/>
      <c r="O1" s="168"/>
      <c r="P1" s="168"/>
      <c r="Q1" s="168"/>
      <c r="R1" s="168"/>
      <c r="S1" s="168"/>
    </row>
    <row r="2" spans="1:19" ht="9.9499999999999993" customHeight="1" x14ac:dyDescent="0.2">
      <c r="A2" s="168"/>
      <c r="C2" s="168"/>
      <c r="D2" s="168"/>
      <c r="E2" s="168"/>
      <c r="F2" s="168"/>
      <c r="G2" s="314"/>
      <c r="H2" s="314"/>
      <c r="I2" s="314"/>
      <c r="J2" s="314"/>
      <c r="K2" s="314"/>
      <c r="L2" s="314"/>
      <c r="M2" s="168"/>
      <c r="N2" s="315" t="s">
        <v>139</v>
      </c>
      <c r="O2" s="315"/>
      <c r="P2" s="242" t="s">
        <v>140</v>
      </c>
      <c r="Q2" s="316" t="s">
        <v>194</v>
      </c>
      <c r="R2" s="316"/>
      <c r="S2" s="168"/>
    </row>
    <row r="3" spans="1:19" ht="2.1" customHeight="1" x14ac:dyDescent="0.2">
      <c r="A3" s="168"/>
      <c r="C3" s="168"/>
      <c r="D3" s="168"/>
      <c r="E3" s="168"/>
      <c r="F3" s="168"/>
      <c r="G3" s="314"/>
      <c r="H3" s="314"/>
      <c r="I3" s="314"/>
      <c r="J3" s="314"/>
      <c r="K3" s="314"/>
      <c r="L3" s="314"/>
      <c r="M3" s="168"/>
      <c r="N3" s="168"/>
      <c r="O3" s="168"/>
      <c r="P3" s="168"/>
      <c r="Q3" s="168"/>
      <c r="R3" s="168"/>
      <c r="S3" s="168"/>
    </row>
    <row r="4" spans="1:19" ht="6" customHeight="1" x14ac:dyDescent="0.2">
      <c r="A4" s="168"/>
      <c r="C4" s="168"/>
      <c r="D4" s="168"/>
      <c r="E4" s="168"/>
      <c r="F4" s="168"/>
      <c r="G4" s="314"/>
      <c r="H4" s="314"/>
      <c r="I4" s="314"/>
      <c r="J4" s="314"/>
      <c r="K4" s="314"/>
      <c r="L4" s="314"/>
      <c r="M4" s="168"/>
      <c r="N4" s="315" t="s">
        <v>141</v>
      </c>
      <c r="O4" s="315"/>
      <c r="P4" s="317" t="s">
        <v>140</v>
      </c>
      <c r="Q4" s="316" t="s">
        <v>195</v>
      </c>
      <c r="R4" s="316"/>
      <c r="S4" s="168"/>
    </row>
    <row r="5" spans="1:19" ht="3.95" customHeight="1" x14ac:dyDescent="0.2">
      <c r="A5" s="168"/>
      <c r="C5" s="168"/>
      <c r="D5" s="168"/>
      <c r="E5" s="168"/>
      <c r="F5" s="168"/>
      <c r="G5" s="314" t="s">
        <v>196</v>
      </c>
      <c r="H5" s="314"/>
      <c r="I5" s="314"/>
      <c r="J5" s="314"/>
      <c r="K5" s="314"/>
      <c r="L5" s="314"/>
      <c r="M5" s="168"/>
      <c r="N5" s="315"/>
      <c r="O5" s="315"/>
      <c r="P5" s="317"/>
      <c r="Q5" s="316"/>
      <c r="R5" s="316"/>
      <c r="S5" s="168"/>
    </row>
    <row r="6" spans="1:19" ht="2.1" customHeight="1" x14ac:dyDescent="0.2">
      <c r="A6" s="168"/>
      <c r="C6" s="168"/>
      <c r="D6" s="168"/>
      <c r="E6" s="168"/>
      <c r="F6" s="168"/>
      <c r="G6" s="314"/>
      <c r="H6" s="314"/>
      <c r="I6" s="314"/>
      <c r="J6" s="314"/>
      <c r="K6" s="314"/>
      <c r="L6" s="314"/>
      <c r="M6" s="168"/>
      <c r="N6" s="168"/>
      <c r="O6" s="168"/>
      <c r="P6" s="168"/>
      <c r="Q6" s="168"/>
      <c r="R6" s="168"/>
      <c r="S6" s="168"/>
    </row>
    <row r="7" spans="1:19" ht="9.9499999999999993" customHeight="1" x14ac:dyDescent="0.2">
      <c r="A7" s="168"/>
      <c r="C7" s="168"/>
      <c r="D7" s="168"/>
      <c r="E7" s="168"/>
      <c r="F7" s="168"/>
      <c r="G7" s="314"/>
      <c r="H7" s="314"/>
      <c r="I7" s="314"/>
      <c r="J7" s="314"/>
      <c r="K7" s="314"/>
      <c r="L7" s="314"/>
      <c r="M7" s="168"/>
      <c r="N7" s="315" t="s">
        <v>142</v>
      </c>
      <c r="O7" s="315"/>
      <c r="P7" s="242" t="s">
        <v>140</v>
      </c>
      <c r="Q7" s="316" t="s">
        <v>197</v>
      </c>
      <c r="R7" s="316"/>
      <c r="S7" s="168"/>
    </row>
    <row r="8" spans="1:19" ht="2.1" customHeight="1" x14ac:dyDescent="0.2">
      <c r="A8" s="168"/>
      <c r="C8" s="168"/>
      <c r="D8" s="168"/>
      <c r="E8" s="168"/>
      <c r="F8" s="168"/>
      <c r="G8" s="314"/>
      <c r="H8" s="314"/>
      <c r="I8" s="314"/>
      <c r="J8" s="314"/>
      <c r="K8" s="314"/>
      <c r="L8" s="314"/>
      <c r="M8" s="168"/>
      <c r="N8" s="168"/>
      <c r="O8" s="168"/>
      <c r="P8" s="168"/>
      <c r="Q8" s="168"/>
      <c r="R8" s="168"/>
      <c r="S8" s="168"/>
    </row>
    <row r="9" spans="1:19" ht="2.1" customHeight="1" x14ac:dyDescent="0.2">
      <c r="A9" s="168"/>
      <c r="C9" s="168"/>
      <c r="D9" s="168"/>
      <c r="E9" s="168"/>
      <c r="F9" s="168"/>
      <c r="G9" s="314"/>
      <c r="H9" s="314"/>
      <c r="I9" s="314"/>
      <c r="J9" s="314"/>
      <c r="K9" s="314"/>
      <c r="L9" s="314"/>
      <c r="M9" s="168"/>
      <c r="N9" s="318" t="s">
        <v>198</v>
      </c>
      <c r="O9" s="318"/>
      <c r="P9" s="318"/>
      <c r="Q9" s="319">
        <v>1</v>
      </c>
      <c r="R9" s="319"/>
      <c r="S9" s="168"/>
    </row>
    <row r="10" spans="1:19" ht="3.95" customHeight="1" x14ac:dyDescent="0.2">
      <c r="A10" s="168"/>
      <c r="C10" s="168"/>
      <c r="D10" s="168"/>
      <c r="E10" s="168"/>
      <c r="F10" s="168"/>
      <c r="G10" s="314" t="s">
        <v>143</v>
      </c>
      <c r="H10" s="314"/>
      <c r="I10" s="314"/>
      <c r="J10" s="314"/>
      <c r="K10" s="314"/>
      <c r="L10" s="314"/>
      <c r="M10" s="168"/>
      <c r="N10" s="318"/>
      <c r="O10" s="318"/>
      <c r="P10" s="318"/>
      <c r="Q10" s="319"/>
      <c r="R10" s="319"/>
      <c r="S10" s="168"/>
    </row>
    <row r="11" spans="1:19" ht="3.95" customHeight="1" x14ac:dyDescent="0.2">
      <c r="A11" s="168"/>
      <c r="C11" s="168"/>
      <c r="D11" s="168"/>
      <c r="E11" s="168"/>
      <c r="F11" s="168"/>
      <c r="G11" s="314"/>
      <c r="H11" s="314"/>
      <c r="I11" s="314"/>
      <c r="J11" s="314"/>
      <c r="K11" s="314"/>
      <c r="L11" s="314"/>
      <c r="M11" s="168"/>
      <c r="N11" s="168"/>
      <c r="O11" s="168"/>
      <c r="P11" s="168"/>
      <c r="Q11" s="168"/>
      <c r="R11" s="168"/>
      <c r="S11" s="168"/>
    </row>
    <row r="12" spans="1:19" ht="12" customHeight="1" x14ac:dyDescent="0.2">
      <c r="A12" s="168"/>
      <c r="B12" s="326" t="s">
        <v>144</v>
      </c>
      <c r="C12" s="326"/>
      <c r="D12" s="243" t="s">
        <v>140</v>
      </c>
      <c r="E12" s="327" t="s">
        <v>199</v>
      </c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168"/>
      <c r="S12" s="168"/>
    </row>
    <row r="13" spans="1:19" ht="18" customHeight="1" x14ac:dyDescent="0.2">
      <c r="A13" s="168"/>
      <c r="B13" s="326" t="s">
        <v>145</v>
      </c>
      <c r="C13" s="326"/>
      <c r="D13" s="243" t="s">
        <v>140</v>
      </c>
      <c r="E13" s="327" t="s">
        <v>200</v>
      </c>
      <c r="F13" s="327"/>
      <c r="G13" s="327"/>
      <c r="H13" s="327"/>
      <c r="I13" s="327"/>
      <c r="J13" s="327"/>
      <c r="K13" s="327"/>
      <c r="L13" s="327"/>
      <c r="M13" s="327"/>
      <c r="N13" s="327"/>
      <c r="O13" s="327"/>
      <c r="P13" s="327"/>
      <c r="Q13" s="327"/>
      <c r="R13" s="168"/>
      <c r="S13" s="168"/>
    </row>
    <row r="14" spans="1:19" ht="18" customHeight="1" x14ac:dyDescent="0.2">
      <c r="A14" s="168"/>
      <c r="B14" s="328" t="s">
        <v>146</v>
      </c>
      <c r="C14" s="328"/>
      <c r="D14" s="243" t="s">
        <v>140</v>
      </c>
      <c r="E14" s="329" t="s">
        <v>147</v>
      </c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168"/>
      <c r="S14" s="168"/>
    </row>
    <row r="15" spans="1:19" ht="18" customHeight="1" x14ac:dyDescent="0.2">
      <c r="A15" s="168"/>
      <c r="B15" s="323" t="s">
        <v>148</v>
      </c>
      <c r="C15" s="324"/>
      <c r="D15" s="324"/>
      <c r="E15" s="325"/>
      <c r="F15" s="323" t="s">
        <v>149</v>
      </c>
      <c r="G15" s="325"/>
      <c r="H15" s="244" t="s">
        <v>150</v>
      </c>
      <c r="I15" s="244" t="s">
        <v>151</v>
      </c>
      <c r="J15" s="244" t="s">
        <v>152</v>
      </c>
      <c r="K15" s="244" t="s">
        <v>153</v>
      </c>
      <c r="L15" s="323" t="s">
        <v>154</v>
      </c>
      <c r="M15" s="325"/>
      <c r="N15" s="244" t="s">
        <v>155</v>
      </c>
      <c r="O15" s="323" t="s">
        <v>156</v>
      </c>
      <c r="P15" s="324"/>
      <c r="Q15" s="325"/>
      <c r="R15" s="168"/>
      <c r="S15" s="168"/>
    </row>
    <row r="16" spans="1:19" ht="38.1" customHeight="1" x14ac:dyDescent="0.2">
      <c r="A16" s="168"/>
      <c r="B16" s="323" t="s">
        <v>157</v>
      </c>
      <c r="C16" s="324"/>
      <c r="D16" s="324"/>
      <c r="E16" s="325"/>
      <c r="F16" s="323" t="s">
        <v>35</v>
      </c>
      <c r="G16" s="325"/>
      <c r="H16" s="244" t="s">
        <v>36</v>
      </c>
      <c r="I16" s="244" t="s">
        <v>158</v>
      </c>
      <c r="J16" s="244" t="s">
        <v>159</v>
      </c>
      <c r="K16" s="244" t="s">
        <v>160</v>
      </c>
      <c r="L16" s="323" t="s">
        <v>161</v>
      </c>
      <c r="M16" s="325"/>
      <c r="N16" s="244" t="s">
        <v>162</v>
      </c>
      <c r="O16" s="323" t="s">
        <v>163</v>
      </c>
      <c r="P16" s="324"/>
      <c r="Q16" s="325"/>
      <c r="R16" s="168"/>
      <c r="S16" s="168"/>
    </row>
    <row r="17" spans="1:19" ht="20.100000000000001" customHeight="1" x14ac:dyDescent="0.2">
      <c r="A17" s="168"/>
      <c r="B17" s="320" t="s">
        <v>164</v>
      </c>
      <c r="C17" s="321"/>
      <c r="D17" s="321"/>
      <c r="E17" s="322"/>
      <c r="F17" s="304" t="e">
        <f>#REF!</f>
        <v>#REF!</v>
      </c>
      <c r="G17" s="305"/>
      <c r="H17" s="247" t="e">
        <f>#REF!</f>
        <v>#REF!</v>
      </c>
      <c r="I17" s="247" t="e">
        <f>#REF!</f>
        <v>#REF!</v>
      </c>
      <c r="J17" s="247" t="e">
        <f>#REF!</f>
        <v>#REF!</v>
      </c>
      <c r="K17" s="247" t="e">
        <f>#REF!</f>
        <v>#REF!</v>
      </c>
      <c r="L17" s="304" t="e">
        <f>#REF!</f>
        <v>#REF!</v>
      </c>
      <c r="M17" s="305"/>
      <c r="N17" s="247" t="e">
        <f>#REF!</f>
        <v>#REF!</v>
      </c>
      <c r="O17" s="304" t="e">
        <f>#REF!</f>
        <v>#REF!</v>
      </c>
      <c r="P17" s="306"/>
      <c r="Q17" s="305"/>
      <c r="R17" s="168"/>
      <c r="S17" s="168"/>
    </row>
    <row r="18" spans="1:19" ht="30" customHeight="1" x14ac:dyDescent="0.2">
      <c r="A18" s="168"/>
      <c r="B18" s="320" t="s">
        <v>78</v>
      </c>
      <c r="C18" s="321"/>
      <c r="D18" s="321"/>
      <c r="E18" s="322"/>
      <c r="F18" s="304" t="e">
        <f>#REF!</f>
        <v>#REF!</v>
      </c>
      <c r="G18" s="305"/>
      <c r="H18" s="247" t="e">
        <f>#REF!</f>
        <v>#REF!</v>
      </c>
      <c r="I18" s="247" t="e">
        <f>#REF!</f>
        <v>#REF!</v>
      </c>
      <c r="J18" s="247" t="e">
        <f>#REF!</f>
        <v>#REF!</v>
      </c>
      <c r="K18" s="247" t="e">
        <f>#REF!</f>
        <v>#REF!</v>
      </c>
      <c r="L18" s="304" t="e">
        <f>#REF!</f>
        <v>#REF!</v>
      </c>
      <c r="M18" s="305"/>
      <c r="N18" s="247" t="e">
        <f>#REF!</f>
        <v>#REF!</v>
      </c>
      <c r="O18" s="304" t="e">
        <f>#REF!</f>
        <v>#REF!</v>
      </c>
      <c r="P18" s="306"/>
      <c r="Q18" s="305"/>
      <c r="R18" s="168"/>
      <c r="S18" s="168"/>
    </row>
    <row r="19" spans="1:19" ht="30" customHeight="1" x14ac:dyDescent="0.2">
      <c r="A19" s="168"/>
      <c r="B19" s="320" t="s">
        <v>165</v>
      </c>
      <c r="C19" s="321"/>
      <c r="D19" s="321"/>
      <c r="E19" s="322"/>
      <c r="F19" s="304" t="e">
        <f>#REF!</f>
        <v>#REF!</v>
      </c>
      <c r="G19" s="305"/>
      <c r="H19" s="247" t="e">
        <f>#REF!</f>
        <v>#REF!</v>
      </c>
      <c r="I19" s="247" t="e">
        <f>#REF!</f>
        <v>#REF!</v>
      </c>
      <c r="J19" s="247" t="e">
        <f>#REF!</f>
        <v>#REF!</v>
      </c>
      <c r="K19" s="247" t="e">
        <f>#REF!</f>
        <v>#REF!</v>
      </c>
      <c r="L19" s="304" t="e">
        <f>#REF!</f>
        <v>#REF!</v>
      </c>
      <c r="M19" s="305"/>
      <c r="N19" s="247" t="e">
        <f>#REF!</f>
        <v>#REF!</v>
      </c>
      <c r="O19" s="304" t="e">
        <f>#REF!</f>
        <v>#REF!</v>
      </c>
      <c r="P19" s="306"/>
      <c r="Q19" s="305"/>
      <c r="R19" s="168"/>
      <c r="S19" s="168"/>
    </row>
    <row r="20" spans="1:19" ht="30" customHeight="1" x14ac:dyDescent="0.2">
      <c r="A20" s="168"/>
      <c r="B20" s="311" t="s">
        <v>166</v>
      </c>
      <c r="C20" s="312"/>
      <c r="D20" s="312"/>
      <c r="E20" s="313"/>
      <c r="F20" s="304" t="e">
        <f>#REF!</f>
        <v>#REF!</v>
      </c>
      <c r="G20" s="305"/>
      <c r="H20" s="247" t="e">
        <f>#REF!</f>
        <v>#REF!</v>
      </c>
      <c r="I20" s="247" t="e">
        <f>#REF!</f>
        <v>#REF!</v>
      </c>
      <c r="J20" s="247" t="e">
        <f>#REF!</f>
        <v>#REF!</v>
      </c>
      <c r="K20" s="247" t="e">
        <f>#REF!</f>
        <v>#REF!</v>
      </c>
      <c r="L20" s="304" t="e">
        <f>#REF!</f>
        <v>#REF!</v>
      </c>
      <c r="M20" s="305"/>
      <c r="N20" s="247" t="e">
        <f>#REF!</f>
        <v>#REF!</v>
      </c>
      <c r="O20" s="304" t="e">
        <f>#REF!</f>
        <v>#REF!</v>
      </c>
      <c r="P20" s="306"/>
      <c r="Q20" s="305"/>
      <c r="R20" s="168"/>
      <c r="S20" s="168"/>
    </row>
    <row r="21" spans="1:19" ht="30" customHeight="1" x14ac:dyDescent="0.2">
      <c r="A21" s="168"/>
      <c r="B21" s="311" t="s">
        <v>167</v>
      </c>
      <c r="C21" s="312"/>
      <c r="D21" s="312"/>
      <c r="E21" s="313"/>
      <c r="F21" s="304" t="e">
        <f>#REF!</f>
        <v>#REF!</v>
      </c>
      <c r="G21" s="305"/>
      <c r="H21" s="247" t="e">
        <f>#REF!</f>
        <v>#REF!</v>
      </c>
      <c r="I21" s="247" t="e">
        <f>#REF!</f>
        <v>#REF!</v>
      </c>
      <c r="J21" s="247" t="e">
        <f>#REF!</f>
        <v>#REF!</v>
      </c>
      <c r="K21" s="247" t="e">
        <f>#REF!</f>
        <v>#REF!</v>
      </c>
      <c r="L21" s="304" t="e">
        <f>#REF!</f>
        <v>#REF!</v>
      </c>
      <c r="M21" s="305"/>
      <c r="N21" s="247" t="e">
        <f>#REF!</f>
        <v>#REF!</v>
      </c>
      <c r="O21" s="304" t="e">
        <f>#REF!</f>
        <v>#REF!</v>
      </c>
      <c r="P21" s="306"/>
      <c r="Q21" s="305"/>
      <c r="R21" s="168"/>
      <c r="S21" s="168"/>
    </row>
    <row r="22" spans="1:19" ht="30" customHeight="1" x14ac:dyDescent="0.2">
      <c r="A22" s="168"/>
      <c r="B22" s="311" t="s">
        <v>168</v>
      </c>
      <c r="C22" s="312"/>
      <c r="D22" s="312"/>
      <c r="E22" s="313"/>
      <c r="F22" s="304" t="e">
        <f>#REF!</f>
        <v>#REF!</v>
      </c>
      <c r="G22" s="305"/>
      <c r="H22" s="247" t="e">
        <f>#REF!</f>
        <v>#REF!</v>
      </c>
      <c r="I22" s="247" t="e">
        <f>#REF!</f>
        <v>#REF!</v>
      </c>
      <c r="J22" s="247" t="e">
        <f>#REF!</f>
        <v>#REF!</v>
      </c>
      <c r="K22" s="247" t="e">
        <f>#REF!</f>
        <v>#REF!</v>
      </c>
      <c r="L22" s="304" t="e">
        <f>#REF!</f>
        <v>#REF!</v>
      </c>
      <c r="M22" s="305"/>
      <c r="N22" s="247" t="e">
        <f>#REF!</f>
        <v>#REF!</v>
      </c>
      <c r="O22" s="304" t="e">
        <f>#REF!</f>
        <v>#REF!</v>
      </c>
      <c r="P22" s="306"/>
      <c r="Q22" s="305"/>
      <c r="R22" s="168"/>
      <c r="S22" s="168"/>
    </row>
    <row r="23" spans="1:19" ht="30" customHeight="1" x14ac:dyDescent="0.2">
      <c r="A23" s="168"/>
      <c r="B23" s="311" t="s">
        <v>169</v>
      </c>
      <c r="C23" s="312"/>
      <c r="D23" s="312"/>
      <c r="E23" s="313"/>
      <c r="F23" s="304" t="e">
        <f>#REF!</f>
        <v>#REF!</v>
      </c>
      <c r="G23" s="305"/>
      <c r="H23" s="247" t="e">
        <f>#REF!</f>
        <v>#REF!</v>
      </c>
      <c r="I23" s="247" t="e">
        <f>#REF!</f>
        <v>#REF!</v>
      </c>
      <c r="J23" s="247" t="e">
        <f>#REF!</f>
        <v>#REF!</v>
      </c>
      <c r="K23" s="247" t="e">
        <f>#REF!</f>
        <v>#REF!</v>
      </c>
      <c r="L23" s="304" t="e">
        <f>#REF!</f>
        <v>#REF!</v>
      </c>
      <c r="M23" s="305"/>
      <c r="N23" s="247" t="e">
        <f>#REF!</f>
        <v>#REF!</v>
      </c>
      <c r="O23" s="304" t="e">
        <f>#REF!</f>
        <v>#REF!</v>
      </c>
      <c r="P23" s="306"/>
      <c r="Q23" s="305"/>
      <c r="R23" s="168"/>
      <c r="S23" s="168"/>
    </row>
    <row r="24" spans="1:19" ht="30" customHeight="1" x14ac:dyDescent="0.2">
      <c r="A24" s="168"/>
      <c r="B24" s="320" t="s">
        <v>170</v>
      </c>
      <c r="C24" s="321"/>
      <c r="D24" s="321"/>
      <c r="E24" s="322"/>
      <c r="F24" s="304" t="e">
        <f>#REF!</f>
        <v>#REF!</v>
      </c>
      <c r="G24" s="305"/>
      <c r="H24" s="247" t="e">
        <f>#REF!</f>
        <v>#REF!</v>
      </c>
      <c r="I24" s="247" t="e">
        <f>#REF!</f>
        <v>#REF!</v>
      </c>
      <c r="J24" s="247" t="e">
        <f>#REF!</f>
        <v>#REF!</v>
      </c>
      <c r="K24" s="247" t="e">
        <f>#REF!</f>
        <v>#REF!</v>
      </c>
      <c r="L24" s="304" t="e">
        <f>#REF!</f>
        <v>#REF!</v>
      </c>
      <c r="M24" s="305"/>
      <c r="N24" s="247" t="e">
        <f>#REF!</f>
        <v>#REF!</v>
      </c>
      <c r="O24" s="304" t="e">
        <f>#REF!</f>
        <v>#REF!</v>
      </c>
      <c r="P24" s="306"/>
      <c r="Q24" s="305"/>
      <c r="R24" s="168"/>
      <c r="S24" s="168"/>
    </row>
    <row r="25" spans="1:19" ht="30" customHeight="1" x14ac:dyDescent="0.2">
      <c r="A25" s="168"/>
      <c r="B25" s="311" t="s">
        <v>166</v>
      </c>
      <c r="C25" s="312"/>
      <c r="D25" s="312"/>
      <c r="E25" s="313"/>
      <c r="F25" s="304" t="e">
        <f>#REF!</f>
        <v>#REF!</v>
      </c>
      <c r="G25" s="305"/>
      <c r="H25" s="247" t="e">
        <f>#REF!</f>
        <v>#REF!</v>
      </c>
      <c r="I25" s="247" t="e">
        <f>#REF!</f>
        <v>#REF!</v>
      </c>
      <c r="J25" s="247" t="e">
        <f>#REF!</f>
        <v>#REF!</v>
      </c>
      <c r="K25" s="247" t="e">
        <f>#REF!</f>
        <v>#REF!</v>
      </c>
      <c r="L25" s="304" t="e">
        <f>#REF!</f>
        <v>#REF!</v>
      </c>
      <c r="M25" s="305"/>
      <c r="N25" s="247" t="e">
        <f>#REF!</f>
        <v>#REF!</v>
      </c>
      <c r="O25" s="304" t="e">
        <f>#REF!</f>
        <v>#REF!</v>
      </c>
      <c r="P25" s="306"/>
      <c r="Q25" s="305"/>
      <c r="R25" s="168"/>
      <c r="S25" s="168"/>
    </row>
    <row r="26" spans="1:19" ht="30" customHeight="1" x14ac:dyDescent="0.2">
      <c r="A26" s="168"/>
      <c r="B26" s="311" t="s">
        <v>167</v>
      </c>
      <c r="C26" s="312"/>
      <c r="D26" s="312"/>
      <c r="E26" s="313"/>
      <c r="F26" s="304" t="e">
        <f>#REF!</f>
        <v>#REF!</v>
      </c>
      <c r="G26" s="305"/>
      <c r="H26" s="247" t="e">
        <f>#REF!</f>
        <v>#REF!</v>
      </c>
      <c r="I26" s="247" t="e">
        <f>#REF!</f>
        <v>#REF!</v>
      </c>
      <c r="J26" s="247" t="e">
        <f>#REF!</f>
        <v>#REF!</v>
      </c>
      <c r="K26" s="247" t="e">
        <f>#REF!</f>
        <v>#REF!</v>
      </c>
      <c r="L26" s="304" t="e">
        <f>#REF!</f>
        <v>#REF!</v>
      </c>
      <c r="M26" s="305"/>
      <c r="N26" s="247" t="e">
        <f>#REF!</f>
        <v>#REF!</v>
      </c>
      <c r="O26" s="304" t="e">
        <f>#REF!</f>
        <v>#REF!</v>
      </c>
      <c r="P26" s="306"/>
      <c r="Q26" s="305"/>
      <c r="R26" s="168"/>
      <c r="S26" s="168"/>
    </row>
    <row r="27" spans="1:19" ht="30" customHeight="1" x14ac:dyDescent="0.2">
      <c r="A27" s="168"/>
      <c r="B27" s="311" t="s">
        <v>168</v>
      </c>
      <c r="C27" s="312"/>
      <c r="D27" s="312"/>
      <c r="E27" s="313"/>
      <c r="F27" s="304" t="e">
        <f>#REF!</f>
        <v>#REF!</v>
      </c>
      <c r="G27" s="305"/>
      <c r="H27" s="247" t="e">
        <f>#REF!</f>
        <v>#REF!</v>
      </c>
      <c r="I27" s="247" t="e">
        <f>#REF!</f>
        <v>#REF!</v>
      </c>
      <c r="J27" s="247" t="e">
        <f>#REF!</f>
        <v>#REF!</v>
      </c>
      <c r="K27" s="247" t="e">
        <f>#REF!</f>
        <v>#REF!</v>
      </c>
      <c r="L27" s="304" t="e">
        <f>#REF!</f>
        <v>#REF!</v>
      </c>
      <c r="M27" s="305"/>
      <c r="N27" s="247" t="e">
        <f>#REF!</f>
        <v>#REF!</v>
      </c>
      <c r="O27" s="304" t="e">
        <f>#REF!</f>
        <v>#REF!</v>
      </c>
      <c r="P27" s="306"/>
      <c r="Q27" s="305"/>
      <c r="R27" s="168"/>
      <c r="S27" s="168"/>
    </row>
    <row r="28" spans="1:19" ht="30" customHeight="1" x14ac:dyDescent="0.2">
      <c r="A28" s="168"/>
      <c r="B28" s="320" t="s">
        <v>171</v>
      </c>
      <c r="C28" s="321"/>
      <c r="D28" s="321"/>
      <c r="E28" s="322"/>
      <c r="F28" s="304" t="e">
        <f>#REF!</f>
        <v>#REF!</v>
      </c>
      <c r="G28" s="305"/>
      <c r="H28" s="247" t="e">
        <f>#REF!</f>
        <v>#REF!</v>
      </c>
      <c r="I28" s="247" t="e">
        <f>#REF!</f>
        <v>#REF!</v>
      </c>
      <c r="J28" s="247" t="e">
        <f>#REF!</f>
        <v>#REF!</v>
      </c>
      <c r="K28" s="247" t="e">
        <f>#REF!</f>
        <v>#REF!</v>
      </c>
      <c r="L28" s="304" t="e">
        <f>#REF!</f>
        <v>#REF!</v>
      </c>
      <c r="M28" s="305"/>
      <c r="N28" s="247" t="e">
        <f>#REF!</f>
        <v>#REF!</v>
      </c>
      <c r="O28" s="304" t="e">
        <f>#REF!</f>
        <v>#REF!</v>
      </c>
      <c r="P28" s="306"/>
      <c r="Q28" s="305"/>
      <c r="R28" s="168"/>
      <c r="S28" s="168"/>
    </row>
    <row r="29" spans="1:19" ht="30" customHeight="1" x14ac:dyDescent="0.2">
      <c r="A29" s="168"/>
      <c r="B29" s="311" t="s">
        <v>166</v>
      </c>
      <c r="C29" s="312"/>
      <c r="D29" s="312"/>
      <c r="E29" s="313"/>
      <c r="F29" s="304" t="e">
        <f>#REF!</f>
        <v>#REF!</v>
      </c>
      <c r="G29" s="305"/>
      <c r="H29" s="247" t="e">
        <f>#REF!</f>
        <v>#REF!</v>
      </c>
      <c r="I29" s="247" t="e">
        <f>#REF!</f>
        <v>#REF!</v>
      </c>
      <c r="J29" s="247" t="e">
        <f>#REF!</f>
        <v>#REF!</v>
      </c>
      <c r="K29" s="247" t="e">
        <f>#REF!</f>
        <v>#REF!</v>
      </c>
      <c r="L29" s="304" t="e">
        <f>#REF!</f>
        <v>#REF!</v>
      </c>
      <c r="M29" s="305"/>
      <c r="N29" s="247" t="e">
        <f>#REF!</f>
        <v>#REF!</v>
      </c>
      <c r="O29" s="304" t="e">
        <f>#REF!</f>
        <v>#REF!</v>
      </c>
      <c r="P29" s="306"/>
      <c r="Q29" s="305"/>
      <c r="R29" s="168"/>
      <c r="S29" s="168"/>
    </row>
    <row r="30" spans="1:19" ht="30" customHeight="1" x14ac:dyDescent="0.2">
      <c r="A30" s="168"/>
      <c r="B30" s="311" t="s">
        <v>167</v>
      </c>
      <c r="C30" s="312"/>
      <c r="D30" s="312"/>
      <c r="E30" s="313"/>
      <c r="F30" s="304" t="e">
        <f>#REF!</f>
        <v>#REF!</v>
      </c>
      <c r="G30" s="305"/>
      <c r="H30" s="247" t="e">
        <f>#REF!</f>
        <v>#REF!</v>
      </c>
      <c r="I30" s="247" t="e">
        <f>#REF!</f>
        <v>#REF!</v>
      </c>
      <c r="J30" s="247" t="e">
        <f>#REF!</f>
        <v>#REF!</v>
      </c>
      <c r="K30" s="247" t="e">
        <f>#REF!</f>
        <v>#REF!</v>
      </c>
      <c r="L30" s="304" t="e">
        <f>#REF!</f>
        <v>#REF!</v>
      </c>
      <c r="M30" s="305"/>
      <c r="N30" s="247" t="e">
        <f>#REF!</f>
        <v>#REF!</v>
      </c>
      <c r="O30" s="304" t="e">
        <f>#REF!</f>
        <v>#REF!</v>
      </c>
      <c r="P30" s="306"/>
      <c r="Q30" s="305"/>
      <c r="R30" s="168"/>
      <c r="S30" s="168"/>
    </row>
    <row r="31" spans="1:19" ht="30" customHeight="1" x14ac:dyDescent="0.2">
      <c r="A31" s="168"/>
      <c r="B31" s="311" t="s">
        <v>168</v>
      </c>
      <c r="C31" s="312"/>
      <c r="D31" s="312"/>
      <c r="E31" s="313"/>
      <c r="F31" s="304" t="e">
        <f>#REF!</f>
        <v>#REF!</v>
      </c>
      <c r="G31" s="305"/>
      <c r="H31" s="247" t="e">
        <f>#REF!</f>
        <v>#REF!</v>
      </c>
      <c r="I31" s="247" t="e">
        <f>#REF!</f>
        <v>#REF!</v>
      </c>
      <c r="J31" s="247" t="e">
        <f>#REF!</f>
        <v>#REF!</v>
      </c>
      <c r="K31" s="247" t="e">
        <f>#REF!</f>
        <v>#REF!</v>
      </c>
      <c r="L31" s="304" t="e">
        <f>#REF!</f>
        <v>#REF!</v>
      </c>
      <c r="M31" s="305"/>
      <c r="N31" s="247" t="e">
        <f>#REF!</f>
        <v>#REF!</v>
      </c>
      <c r="O31" s="304" t="e">
        <f>#REF!</f>
        <v>#REF!</v>
      </c>
      <c r="P31" s="306"/>
      <c r="Q31" s="305"/>
      <c r="R31" s="168"/>
      <c r="S31" s="168"/>
    </row>
    <row r="32" spans="1:19" ht="30" customHeight="1" x14ac:dyDescent="0.2">
      <c r="A32" s="168"/>
      <c r="B32" s="311" t="s">
        <v>169</v>
      </c>
      <c r="C32" s="312"/>
      <c r="D32" s="312"/>
      <c r="E32" s="313"/>
      <c r="F32" s="304" t="e">
        <f>#REF!</f>
        <v>#REF!</v>
      </c>
      <c r="G32" s="305"/>
      <c r="H32" s="247" t="e">
        <f>#REF!</f>
        <v>#REF!</v>
      </c>
      <c r="I32" s="247" t="e">
        <f>#REF!</f>
        <v>#REF!</v>
      </c>
      <c r="J32" s="247" t="e">
        <f>#REF!</f>
        <v>#REF!</v>
      </c>
      <c r="K32" s="247" t="e">
        <f>#REF!</f>
        <v>#REF!</v>
      </c>
      <c r="L32" s="304" t="e">
        <f>#REF!</f>
        <v>#REF!</v>
      </c>
      <c r="M32" s="305"/>
      <c r="N32" s="247" t="e">
        <f>#REF!</f>
        <v>#REF!</v>
      </c>
      <c r="O32" s="304" t="e">
        <f>#REF!</f>
        <v>#REF!</v>
      </c>
      <c r="P32" s="306"/>
      <c r="Q32" s="305"/>
      <c r="R32" s="168"/>
      <c r="S32" s="168"/>
    </row>
    <row r="33" spans="1:19" ht="30" customHeight="1" x14ac:dyDescent="0.2">
      <c r="A33" s="168"/>
      <c r="B33" s="307" t="s">
        <v>203</v>
      </c>
      <c r="C33" s="307"/>
      <c r="D33" s="307"/>
      <c r="E33" s="307"/>
      <c r="F33" s="304" t="e">
        <f>#REF!</f>
        <v>#REF!</v>
      </c>
      <c r="G33" s="305"/>
      <c r="H33" s="247" t="e">
        <f>#REF!</f>
        <v>#REF!</v>
      </c>
      <c r="I33" s="247" t="e">
        <f>#REF!</f>
        <v>#REF!</v>
      </c>
      <c r="J33" s="247" t="e">
        <f>#REF!</f>
        <v>#REF!</v>
      </c>
      <c r="K33" s="247" t="e">
        <f>#REF!</f>
        <v>#REF!</v>
      </c>
      <c r="L33" s="304" t="e">
        <f>#REF!</f>
        <v>#REF!</v>
      </c>
      <c r="M33" s="305"/>
      <c r="N33" s="247" t="e">
        <f>#REF!</f>
        <v>#REF!</v>
      </c>
      <c r="O33" s="304" t="e">
        <f>#REF!</f>
        <v>#REF!</v>
      </c>
      <c r="P33" s="306"/>
      <c r="Q33" s="305"/>
      <c r="R33" s="168"/>
      <c r="S33" s="168"/>
    </row>
    <row r="34" spans="1:19" ht="30" customHeight="1" x14ac:dyDescent="0.2">
      <c r="A34" s="168"/>
      <c r="B34" s="307" t="s">
        <v>172</v>
      </c>
      <c r="C34" s="307"/>
      <c r="D34" s="307"/>
      <c r="E34" s="307"/>
      <c r="F34" s="304"/>
      <c r="G34" s="305"/>
      <c r="H34" s="245"/>
      <c r="I34" s="245"/>
      <c r="J34" s="245" t="e">
        <f>#REF!</f>
        <v>#REF!</v>
      </c>
      <c r="K34" s="245"/>
      <c r="L34" s="304"/>
      <c r="M34" s="305"/>
      <c r="N34" s="245"/>
      <c r="O34" s="304"/>
      <c r="P34" s="306"/>
      <c r="Q34" s="305"/>
      <c r="R34" s="168"/>
      <c r="S34" s="168"/>
    </row>
    <row r="35" spans="1:19" ht="30" customHeight="1" x14ac:dyDescent="0.2">
      <c r="A35" s="168"/>
      <c r="B35" s="307" t="s">
        <v>203</v>
      </c>
      <c r="C35" s="307"/>
      <c r="D35" s="307"/>
      <c r="E35" s="307"/>
      <c r="F35" s="308"/>
      <c r="G35" s="309"/>
      <c r="H35" s="246"/>
      <c r="I35" s="246"/>
      <c r="J35" s="245"/>
      <c r="K35" s="246"/>
      <c r="L35" s="308"/>
      <c r="M35" s="309"/>
      <c r="N35" s="246"/>
      <c r="O35" s="308"/>
      <c r="P35" s="310"/>
      <c r="Q35" s="309"/>
      <c r="R35" s="168"/>
      <c r="S35" s="168"/>
    </row>
    <row r="36" spans="1:19" x14ac:dyDescent="0.2">
      <c r="A36" s="168"/>
      <c r="B36" s="301" t="s">
        <v>173</v>
      </c>
      <c r="C36" s="302"/>
      <c r="D36" s="302"/>
      <c r="E36" s="303"/>
      <c r="F36" s="304" t="e">
        <f>F28+F24+F19</f>
        <v>#REF!</v>
      </c>
      <c r="G36" s="305"/>
      <c r="H36" s="245" t="e">
        <f>H28+H24+H19</f>
        <v>#REF!</v>
      </c>
      <c r="I36" s="247" t="e">
        <f>I28+I24+I19</f>
        <v>#REF!</v>
      </c>
      <c r="J36" s="247" t="e">
        <f>J28+J24+J19</f>
        <v>#REF!</v>
      </c>
      <c r="K36" s="247" t="e">
        <f>K28+K24+K19</f>
        <v>#REF!</v>
      </c>
      <c r="L36" s="304" t="e">
        <f>L28+L24+L19</f>
        <v>#REF!</v>
      </c>
      <c r="M36" s="305"/>
      <c r="N36" s="245" t="e">
        <f>#REF!</f>
        <v>#REF!</v>
      </c>
      <c r="O36" s="304" t="e">
        <f>O28+O24+O19</f>
        <v>#REF!</v>
      </c>
      <c r="P36" s="306"/>
      <c r="Q36" s="305"/>
      <c r="R36" s="168"/>
      <c r="S36" s="168"/>
    </row>
  </sheetData>
  <customSheetViews>
    <customSheetView guid="{4C5C60D6-68B5-4777-B39B-C2505A268E2C}" topLeftCell="A19">
      <selection activeCell="H32" activeCellId="1" sqref="H36 H32"/>
      <pageMargins left="0.7" right="0.7" top="0.75" bottom="0.75" header="0.3" footer="0.3"/>
    </customSheetView>
    <customSheetView guid="{833BDC50-89E5-45C6-AE9C-165E9935925C}" topLeftCell="A23">
      <selection activeCell="F37" sqref="F37:G37"/>
      <pageMargins left="0.7" right="0.7" top="0.75" bottom="0.75" header="0.3" footer="0.3"/>
    </customSheetView>
    <customSheetView guid="{924EE3C3-5D50-4D55-9151-88591C6FCD34}" topLeftCell="A23">
      <selection activeCell="F37" sqref="F37:G37"/>
      <pageMargins left="0.7" right="0.7" top="0.75" bottom="0.75" header="0.3" footer="0.3"/>
    </customSheetView>
    <customSheetView guid="{DE5C3491-4055-4DD4-BB70-07326C2FE661}" topLeftCell="A23">
      <selection activeCell="F37" sqref="F37:G37"/>
      <pageMargins left="0.7" right="0.7" top="0.75" bottom="0.75" header="0.3" footer="0.3"/>
    </customSheetView>
    <customSheetView guid="{75B597AF-90E8-43A5-896D-C884375FFE14}" topLeftCell="A23">
      <selection activeCell="F37" sqref="F37:G37"/>
      <pageMargins left="0.7" right="0.7" top="0.75" bottom="0.75" header="0.3" footer="0.3"/>
    </customSheetView>
  </customSheetViews>
  <mergeCells count="106">
    <mergeCell ref="O29:Q29"/>
    <mergeCell ref="F30:G30"/>
    <mergeCell ref="L30:M30"/>
    <mergeCell ref="F31:G31"/>
    <mergeCell ref="L31:M31"/>
    <mergeCell ref="B21:E21"/>
    <mergeCell ref="B23:E23"/>
    <mergeCell ref="B24:E24"/>
    <mergeCell ref="B27:E27"/>
    <mergeCell ref="B28:E28"/>
    <mergeCell ref="B25:E25"/>
    <mergeCell ref="B26:E26"/>
    <mergeCell ref="F26:G26"/>
    <mergeCell ref="B29:E29"/>
    <mergeCell ref="L29:M29"/>
    <mergeCell ref="B30:E30"/>
    <mergeCell ref="F29:G29"/>
    <mergeCell ref="B31:E31"/>
    <mergeCell ref="L24:M24"/>
    <mergeCell ref="F23:G23"/>
    <mergeCell ref="O18:Q18"/>
    <mergeCell ref="F24:G24"/>
    <mergeCell ref="L27:M27"/>
    <mergeCell ref="L28:M28"/>
    <mergeCell ref="F27:G27"/>
    <mergeCell ref="F28:G28"/>
    <mergeCell ref="L25:M25"/>
    <mergeCell ref="L26:M26"/>
    <mergeCell ref="F25:G25"/>
    <mergeCell ref="F20:G20"/>
    <mergeCell ref="L23:M23"/>
    <mergeCell ref="F21:G21"/>
    <mergeCell ref="O28:Q28"/>
    <mergeCell ref="O19:Q19"/>
    <mergeCell ref="O20:Q20"/>
    <mergeCell ref="O21:Q21"/>
    <mergeCell ref="O22:Q22"/>
    <mergeCell ref="O23:Q23"/>
    <mergeCell ref="O24:Q24"/>
    <mergeCell ref="O25:Q25"/>
    <mergeCell ref="O26:Q26"/>
    <mergeCell ref="O27:Q27"/>
    <mergeCell ref="O15:Q15"/>
    <mergeCell ref="O16:Q16"/>
    <mergeCell ref="B12:C12"/>
    <mergeCell ref="E12:Q12"/>
    <mergeCell ref="B13:C13"/>
    <mergeCell ref="E13:Q13"/>
    <mergeCell ref="B14:C14"/>
    <mergeCell ref="E14:Q14"/>
    <mergeCell ref="O17:Q17"/>
    <mergeCell ref="F15:G15"/>
    <mergeCell ref="L15:M15"/>
    <mergeCell ref="B16:E16"/>
    <mergeCell ref="F16:G16"/>
    <mergeCell ref="L16:M16"/>
    <mergeCell ref="L17:M17"/>
    <mergeCell ref="B18:E18"/>
    <mergeCell ref="L18:M18"/>
    <mergeCell ref="F17:G17"/>
    <mergeCell ref="F18:G18"/>
    <mergeCell ref="B17:E17"/>
    <mergeCell ref="B15:E15"/>
    <mergeCell ref="B19:E19"/>
    <mergeCell ref="L19:M19"/>
    <mergeCell ref="B22:E22"/>
    <mergeCell ref="L22:M22"/>
    <mergeCell ref="F22:G22"/>
    <mergeCell ref="L21:M21"/>
    <mergeCell ref="B20:E20"/>
    <mergeCell ref="L20:M20"/>
    <mergeCell ref="F19:G19"/>
    <mergeCell ref="G1:L4"/>
    <mergeCell ref="N2:O2"/>
    <mergeCell ref="Q2:R2"/>
    <mergeCell ref="N4:O5"/>
    <mergeCell ref="P4:P5"/>
    <mergeCell ref="Q4:R5"/>
    <mergeCell ref="G5:L9"/>
    <mergeCell ref="N7:O7"/>
    <mergeCell ref="Q7:R7"/>
    <mergeCell ref="N9:P10"/>
    <mergeCell ref="Q9:R10"/>
    <mergeCell ref="G10:L11"/>
    <mergeCell ref="B36:E36"/>
    <mergeCell ref="F36:G36"/>
    <mergeCell ref="L36:M36"/>
    <mergeCell ref="O36:Q36"/>
    <mergeCell ref="O30:Q30"/>
    <mergeCell ref="O31:Q31"/>
    <mergeCell ref="O32:Q32"/>
    <mergeCell ref="O33:Q33"/>
    <mergeCell ref="B34:E34"/>
    <mergeCell ref="F34:G34"/>
    <mergeCell ref="L34:M34"/>
    <mergeCell ref="O34:Q34"/>
    <mergeCell ref="B35:E35"/>
    <mergeCell ref="F35:G35"/>
    <mergeCell ref="L35:M35"/>
    <mergeCell ref="O35:Q35"/>
    <mergeCell ref="B33:E33"/>
    <mergeCell ref="F33:G33"/>
    <mergeCell ref="L33:M33"/>
    <mergeCell ref="B32:E32"/>
    <mergeCell ref="F32:G32"/>
    <mergeCell ref="L32:M32"/>
  </mergeCells>
  <pageMargins left="0.7" right="0.7" top="0.75" bottom="0.75" header="0.3" footer="0.3"/>
  <pageSetup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opLeftCell="A16" workbookViewId="0">
      <selection activeCell="V29" sqref="V29"/>
    </sheetView>
  </sheetViews>
  <sheetFormatPr defaultRowHeight="12.75" x14ac:dyDescent="0.2"/>
  <cols>
    <col min="1" max="1" width="3.28515625" style="268" customWidth="1"/>
    <col min="2" max="2" width="15.140625" style="268" customWidth="1"/>
    <col min="3" max="3" width="8" style="268" customWidth="1"/>
    <col min="4" max="4" width="3.7109375" style="268" customWidth="1"/>
    <col min="5" max="5" width="9" style="268" customWidth="1"/>
    <col min="6" max="6" width="3" style="268" customWidth="1"/>
    <col min="7" max="7" width="17" style="268" customWidth="1"/>
    <col min="8" max="11" width="20" style="268" customWidth="1"/>
    <col min="12" max="12" width="14.42578125" style="268" customWidth="1"/>
    <col min="13" max="13" width="5.42578125" style="268" customWidth="1"/>
    <col min="14" max="14" width="14.42578125" style="268" customWidth="1"/>
    <col min="15" max="15" width="5.42578125" style="268" customWidth="1"/>
    <col min="16" max="16" width="3.85546875" style="268" customWidth="1"/>
    <col min="17" max="17" width="1.7109375" style="268" customWidth="1"/>
    <col min="18" max="18" width="7.85546875" style="268" customWidth="1"/>
    <col min="19" max="19" width="7.42578125" style="268" customWidth="1"/>
    <col min="20" max="20" width="3.28515625" style="268" customWidth="1"/>
    <col min="21" max="16384" width="9.140625" style="268"/>
  </cols>
  <sheetData>
    <row r="1" spans="1:20" x14ac:dyDescent="0.2">
      <c r="A1" s="267"/>
      <c r="B1" s="267"/>
      <c r="C1" s="267"/>
      <c r="D1" s="267"/>
      <c r="E1" s="267"/>
      <c r="F1" s="267"/>
      <c r="G1" s="332" t="s">
        <v>221</v>
      </c>
      <c r="H1" s="332"/>
      <c r="I1" s="332"/>
      <c r="J1" s="332"/>
      <c r="K1" s="332"/>
      <c r="L1" s="332"/>
      <c r="M1" s="267"/>
      <c r="N1" s="267"/>
      <c r="O1" s="267"/>
      <c r="P1" s="267"/>
      <c r="Q1" s="267"/>
      <c r="R1" s="267"/>
      <c r="S1" s="267"/>
      <c r="T1" s="267"/>
    </row>
    <row r="2" spans="1:20" x14ac:dyDescent="0.2">
      <c r="A2" s="267"/>
      <c r="B2" s="267"/>
      <c r="C2" s="267"/>
      <c r="D2" s="267"/>
      <c r="E2" s="267"/>
      <c r="F2" s="267"/>
      <c r="G2" s="332"/>
      <c r="H2" s="332"/>
      <c r="I2" s="332"/>
      <c r="J2" s="332"/>
      <c r="K2" s="332"/>
      <c r="L2" s="332"/>
      <c r="M2" s="267"/>
      <c r="N2" s="267"/>
      <c r="O2" s="333" t="s">
        <v>220</v>
      </c>
      <c r="P2" s="333"/>
      <c r="Q2" s="333"/>
      <c r="R2" s="272" t="s">
        <v>232</v>
      </c>
      <c r="S2" s="267"/>
      <c r="T2" s="267"/>
    </row>
    <row r="3" spans="1:20" x14ac:dyDescent="0.2">
      <c r="A3" s="267"/>
      <c r="B3" s="267"/>
      <c r="C3" s="267"/>
      <c r="D3" s="267"/>
      <c r="E3" s="267"/>
      <c r="F3" s="267"/>
      <c r="G3" s="332"/>
      <c r="H3" s="332"/>
      <c r="I3" s="332"/>
      <c r="J3" s="332"/>
      <c r="K3" s="332"/>
      <c r="L3" s="332"/>
      <c r="M3" s="267"/>
      <c r="N3" s="267"/>
      <c r="O3" s="333" t="s">
        <v>222</v>
      </c>
      <c r="P3" s="333"/>
      <c r="Q3" s="333"/>
      <c r="R3" s="333" t="s">
        <v>234</v>
      </c>
      <c r="S3" s="267"/>
      <c r="T3" s="267"/>
    </row>
    <row r="4" spans="1:20" x14ac:dyDescent="0.2">
      <c r="A4" s="267"/>
      <c r="B4" s="267"/>
      <c r="C4" s="267"/>
      <c r="D4" s="267"/>
      <c r="E4" s="267"/>
      <c r="F4" s="267"/>
      <c r="G4" s="332" t="s">
        <v>224</v>
      </c>
      <c r="H4" s="332"/>
      <c r="I4" s="332"/>
      <c r="J4" s="332"/>
      <c r="K4" s="332"/>
      <c r="L4" s="332"/>
      <c r="M4" s="267"/>
      <c r="N4" s="267"/>
      <c r="O4" s="333"/>
      <c r="P4" s="333"/>
      <c r="Q4" s="333"/>
      <c r="R4" s="333"/>
      <c r="S4" s="267"/>
      <c r="T4" s="267"/>
    </row>
    <row r="5" spans="1:20" x14ac:dyDescent="0.2">
      <c r="A5" s="267"/>
      <c r="B5" s="267"/>
      <c r="C5" s="267"/>
      <c r="D5" s="267"/>
      <c r="E5" s="267"/>
      <c r="F5" s="267"/>
      <c r="G5" s="332"/>
      <c r="H5" s="332"/>
      <c r="I5" s="332"/>
      <c r="J5" s="332"/>
      <c r="K5" s="332"/>
      <c r="L5" s="332"/>
      <c r="M5" s="267"/>
      <c r="N5" s="267"/>
      <c r="O5" s="333" t="s">
        <v>233</v>
      </c>
      <c r="P5" s="333"/>
      <c r="Q5" s="333"/>
      <c r="R5" s="333"/>
      <c r="S5" s="333"/>
      <c r="T5" s="267"/>
    </row>
    <row r="6" spans="1:20" x14ac:dyDescent="0.2">
      <c r="A6" s="267"/>
      <c r="B6" s="267"/>
      <c r="C6" s="267"/>
      <c r="D6" s="267"/>
      <c r="E6" s="267"/>
      <c r="F6" s="267"/>
      <c r="G6" s="332"/>
      <c r="H6" s="332"/>
      <c r="I6" s="332"/>
      <c r="J6" s="332"/>
      <c r="K6" s="332"/>
      <c r="L6" s="332"/>
      <c r="M6" s="267"/>
      <c r="N6" s="267"/>
      <c r="O6" s="333" t="s">
        <v>223</v>
      </c>
      <c r="P6" s="333"/>
      <c r="Q6" s="333" t="s">
        <v>204</v>
      </c>
      <c r="R6" s="333"/>
      <c r="S6" s="267"/>
      <c r="T6" s="267"/>
    </row>
    <row r="7" spans="1:20" x14ac:dyDescent="0.2">
      <c r="A7" s="267"/>
      <c r="B7" s="267"/>
      <c r="C7" s="267"/>
      <c r="D7" s="267"/>
      <c r="E7" s="267"/>
      <c r="F7" s="267"/>
      <c r="G7" s="332" t="s">
        <v>143</v>
      </c>
      <c r="H7" s="332"/>
      <c r="I7" s="332"/>
      <c r="J7" s="332"/>
      <c r="K7" s="332"/>
      <c r="L7" s="332"/>
      <c r="M7" s="267"/>
      <c r="N7" s="267"/>
      <c r="O7" s="333"/>
      <c r="P7" s="333"/>
      <c r="Q7" s="333"/>
      <c r="R7" s="333"/>
      <c r="S7" s="267"/>
      <c r="T7" s="267"/>
    </row>
    <row r="8" spans="1:20" x14ac:dyDescent="0.2">
      <c r="A8" s="267"/>
      <c r="B8" s="267"/>
      <c r="C8" s="267"/>
      <c r="D8" s="267"/>
      <c r="E8" s="267"/>
      <c r="F8" s="267"/>
      <c r="G8" s="332"/>
      <c r="H8" s="332"/>
      <c r="I8" s="332"/>
      <c r="J8" s="332"/>
      <c r="K8" s="332"/>
      <c r="L8" s="332"/>
      <c r="M8" s="267"/>
      <c r="N8" s="267"/>
      <c r="O8" s="267"/>
      <c r="P8" s="267"/>
      <c r="Q8" s="267"/>
      <c r="R8" s="267"/>
      <c r="S8" s="267"/>
      <c r="T8" s="267"/>
    </row>
    <row r="9" spans="1:20" x14ac:dyDescent="0.2">
      <c r="A9" s="267"/>
      <c r="B9" s="330" t="s">
        <v>144</v>
      </c>
      <c r="C9" s="330"/>
      <c r="D9" s="271" t="s">
        <v>140</v>
      </c>
      <c r="E9" s="331" t="s">
        <v>205</v>
      </c>
      <c r="F9" s="331"/>
      <c r="G9" s="331"/>
      <c r="H9" s="331"/>
      <c r="I9" s="331"/>
      <c r="J9" s="331"/>
      <c r="K9" s="331"/>
      <c r="L9" s="331"/>
      <c r="M9" s="331"/>
      <c r="N9" s="331"/>
      <c r="O9" s="331"/>
      <c r="P9" s="331"/>
      <c r="Q9" s="331"/>
      <c r="R9" s="331"/>
      <c r="S9" s="331"/>
      <c r="T9" s="267"/>
    </row>
    <row r="10" spans="1:20" x14ac:dyDescent="0.2">
      <c r="A10" s="267"/>
      <c r="B10" s="330" t="s">
        <v>145</v>
      </c>
      <c r="C10" s="330"/>
      <c r="D10" s="271" t="s">
        <v>140</v>
      </c>
      <c r="E10" s="331" t="s">
        <v>225</v>
      </c>
      <c r="F10" s="331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1"/>
      <c r="S10" s="331"/>
      <c r="T10" s="267"/>
    </row>
    <row r="11" spans="1:20" x14ac:dyDescent="0.2">
      <c r="A11" s="267"/>
      <c r="B11" s="330" t="s">
        <v>146</v>
      </c>
      <c r="C11" s="330"/>
      <c r="D11" s="271" t="s">
        <v>140</v>
      </c>
      <c r="E11" s="331" t="s">
        <v>147</v>
      </c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267"/>
    </row>
    <row r="12" spans="1:20" ht="22.5" x14ac:dyDescent="0.2">
      <c r="A12" s="267"/>
      <c r="B12" s="334" t="s">
        <v>148</v>
      </c>
      <c r="C12" s="334"/>
      <c r="D12" s="334"/>
      <c r="E12" s="334"/>
      <c r="F12" s="334" t="s">
        <v>149</v>
      </c>
      <c r="G12" s="334"/>
      <c r="H12" s="273" t="s">
        <v>227</v>
      </c>
      <c r="I12" s="273" t="s">
        <v>151</v>
      </c>
      <c r="J12" s="273" t="s">
        <v>152</v>
      </c>
      <c r="K12" s="273" t="s">
        <v>228</v>
      </c>
      <c r="L12" s="334" t="s">
        <v>207</v>
      </c>
      <c r="M12" s="334"/>
      <c r="N12" s="334" t="s">
        <v>155</v>
      </c>
      <c r="O12" s="334"/>
      <c r="P12" s="334" t="s">
        <v>229</v>
      </c>
      <c r="Q12" s="334"/>
      <c r="R12" s="334"/>
      <c r="S12" s="334"/>
      <c r="T12" s="267"/>
    </row>
    <row r="13" spans="1:20" ht="27" customHeight="1" x14ac:dyDescent="0.2">
      <c r="A13" s="267"/>
      <c r="B13" s="334" t="s">
        <v>157</v>
      </c>
      <c r="C13" s="334"/>
      <c r="D13" s="334"/>
      <c r="E13" s="334"/>
      <c r="F13" s="334" t="s">
        <v>35</v>
      </c>
      <c r="G13" s="334"/>
      <c r="H13" s="273" t="s">
        <v>36</v>
      </c>
      <c r="I13" s="273" t="s">
        <v>158</v>
      </c>
      <c r="J13" s="273" t="s">
        <v>159</v>
      </c>
      <c r="K13" s="273" t="s">
        <v>160</v>
      </c>
      <c r="L13" s="334" t="s">
        <v>161</v>
      </c>
      <c r="M13" s="334"/>
      <c r="N13" s="334" t="s">
        <v>162</v>
      </c>
      <c r="O13" s="334"/>
      <c r="P13" s="334" t="s">
        <v>163</v>
      </c>
      <c r="Q13" s="334"/>
      <c r="R13" s="334"/>
      <c r="S13" s="334"/>
      <c r="T13" s="267"/>
    </row>
    <row r="14" spans="1:20" ht="27" customHeight="1" x14ac:dyDescent="0.2">
      <c r="A14" s="267"/>
      <c r="B14" s="335" t="s">
        <v>164</v>
      </c>
      <c r="C14" s="335"/>
      <c r="D14" s="335"/>
      <c r="E14" s="335"/>
      <c r="F14" s="336">
        <v>207875242.88</v>
      </c>
      <c r="G14" s="336"/>
      <c r="H14" s="269">
        <v>183916492.38</v>
      </c>
      <c r="I14" s="269">
        <v>23958750.5</v>
      </c>
      <c r="J14" s="269">
        <v>34042973.229999997</v>
      </c>
      <c r="K14" s="269">
        <v>14789261.880000001</v>
      </c>
      <c r="L14" s="336">
        <v>159043007.77000001</v>
      </c>
      <c r="M14" s="336"/>
      <c r="N14" s="336">
        <v>0</v>
      </c>
      <c r="O14" s="336"/>
      <c r="P14" s="336">
        <v>207875242.88</v>
      </c>
      <c r="Q14" s="336"/>
      <c r="R14" s="336"/>
      <c r="S14" s="336"/>
      <c r="T14" s="267"/>
    </row>
    <row r="15" spans="1:20" ht="27" customHeight="1" x14ac:dyDescent="0.2">
      <c r="A15" s="267"/>
      <c r="B15" s="335" t="s">
        <v>78</v>
      </c>
      <c r="C15" s="335"/>
      <c r="D15" s="335"/>
      <c r="E15" s="335"/>
      <c r="F15" s="336">
        <v>207875242.88</v>
      </c>
      <c r="G15" s="336"/>
      <c r="H15" s="269">
        <v>183916492.38</v>
      </c>
      <c r="I15" s="269">
        <v>23958750.5</v>
      </c>
      <c r="J15" s="269">
        <v>34042973.229999997</v>
      </c>
      <c r="K15" s="269">
        <v>14789261.880000001</v>
      </c>
      <c r="L15" s="336">
        <v>159043007.77000001</v>
      </c>
      <c r="M15" s="336"/>
      <c r="N15" s="336">
        <v>0</v>
      </c>
      <c r="O15" s="336"/>
      <c r="P15" s="336">
        <v>207875242.88</v>
      </c>
      <c r="Q15" s="336"/>
      <c r="R15" s="336"/>
      <c r="S15" s="336"/>
      <c r="T15" s="267"/>
    </row>
    <row r="16" spans="1:20" ht="27" customHeight="1" x14ac:dyDescent="0.2">
      <c r="A16" s="267"/>
      <c r="B16" s="335" t="s">
        <v>165</v>
      </c>
      <c r="C16" s="335"/>
      <c r="D16" s="335"/>
      <c r="E16" s="335"/>
      <c r="F16" s="336">
        <v>4663563.83</v>
      </c>
      <c r="G16" s="336"/>
      <c r="H16" s="269">
        <v>2617930.75</v>
      </c>
      <c r="I16" s="269">
        <v>2045633.08</v>
      </c>
      <c r="J16" s="269">
        <v>1051655.0900000001</v>
      </c>
      <c r="K16" s="269">
        <v>181447.5</v>
      </c>
      <c r="L16" s="336">
        <v>3430461.24</v>
      </c>
      <c r="M16" s="336"/>
      <c r="N16" s="336">
        <v>0</v>
      </c>
      <c r="O16" s="336"/>
      <c r="P16" s="336">
        <v>4663563.83</v>
      </c>
      <c r="Q16" s="336"/>
      <c r="R16" s="336"/>
      <c r="S16" s="336"/>
      <c r="T16" s="267"/>
    </row>
    <row r="17" spans="1:20" ht="27" customHeight="1" x14ac:dyDescent="0.2">
      <c r="A17" s="267"/>
      <c r="B17" s="307" t="s">
        <v>166</v>
      </c>
      <c r="C17" s="307"/>
      <c r="D17" s="307"/>
      <c r="E17" s="307"/>
      <c r="F17" s="337">
        <v>3391963.83</v>
      </c>
      <c r="G17" s="337"/>
      <c r="H17" s="270">
        <v>1346330.75</v>
      </c>
      <c r="I17" s="270">
        <v>2045633.08</v>
      </c>
      <c r="J17" s="270">
        <v>886972.67</v>
      </c>
      <c r="K17" s="270">
        <v>0</v>
      </c>
      <c r="L17" s="337">
        <v>2504991.16</v>
      </c>
      <c r="M17" s="337"/>
      <c r="N17" s="337">
        <v>0</v>
      </c>
      <c r="O17" s="337"/>
      <c r="P17" s="337">
        <v>3391963.83</v>
      </c>
      <c r="Q17" s="337"/>
      <c r="R17" s="337"/>
      <c r="S17" s="337"/>
      <c r="T17" s="267"/>
    </row>
    <row r="18" spans="1:20" ht="27" customHeight="1" x14ac:dyDescent="0.2">
      <c r="A18" s="267"/>
      <c r="B18" s="307" t="s">
        <v>167</v>
      </c>
      <c r="C18" s="307"/>
      <c r="D18" s="307"/>
      <c r="E18" s="307"/>
      <c r="F18" s="337">
        <v>761600</v>
      </c>
      <c r="G18" s="337"/>
      <c r="H18" s="270">
        <v>761600</v>
      </c>
      <c r="I18" s="270">
        <v>0</v>
      </c>
      <c r="J18" s="270">
        <v>139267.25</v>
      </c>
      <c r="K18" s="270">
        <v>111447.5</v>
      </c>
      <c r="L18" s="337">
        <v>510885.25</v>
      </c>
      <c r="M18" s="337"/>
      <c r="N18" s="337">
        <v>0</v>
      </c>
      <c r="O18" s="337"/>
      <c r="P18" s="337">
        <v>761600</v>
      </c>
      <c r="Q18" s="337"/>
      <c r="R18" s="337"/>
      <c r="S18" s="337"/>
      <c r="T18" s="267"/>
    </row>
    <row r="19" spans="1:20" ht="27" customHeight="1" x14ac:dyDescent="0.2">
      <c r="A19" s="267"/>
      <c r="B19" s="307" t="s">
        <v>168</v>
      </c>
      <c r="C19" s="307"/>
      <c r="D19" s="307"/>
      <c r="E19" s="307"/>
      <c r="F19" s="337">
        <v>15000</v>
      </c>
      <c r="G19" s="337"/>
      <c r="H19" s="270">
        <v>15000</v>
      </c>
      <c r="I19" s="270">
        <v>0</v>
      </c>
      <c r="J19" s="270">
        <v>2035.17</v>
      </c>
      <c r="K19" s="270">
        <v>0</v>
      </c>
      <c r="L19" s="337">
        <v>12964.83</v>
      </c>
      <c r="M19" s="337"/>
      <c r="N19" s="337">
        <v>0</v>
      </c>
      <c r="O19" s="337"/>
      <c r="P19" s="337">
        <v>15000</v>
      </c>
      <c r="Q19" s="337"/>
      <c r="R19" s="337"/>
      <c r="S19" s="337"/>
      <c r="T19" s="267"/>
    </row>
    <row r="20" spans="1:20" ht="27" customHeight="1" x14ac:dyDescent="0.2">
      <c r="A20" s="267"/>
      <c r="B20" s="307" t="s">
        <v>169</v>
      </c>
      <c r="C20" s="307"/>
      <c r="D20" s="307"/>
      <c r="E20" s="307"/>
      <c r="F20" s="337">
        <v>495000</v>
      </c>
      <c r="G20" s="337"/>
      <c r="H20" s="270">
        <v>495000</v>
      </c>
      <c r="I20" s="270">
        <v>0</v>
      </c>
      <c r="J20" s="270">
        <v>23380</v>
      </c>
      <c r="K20" s="270">
        <v>70000</v>
      </c>
      <c r="L20" s="337">
        <v>401620</v>
      </c>
      <c r="M20" s="337"/>
      <c r="N20" s="337">
        <v>0</v>
      </c>
      <c r="O20" s="337"/>
      <c r="P20" s="337">
        <v>495000</v>
      </c>
      <c r="Q20" s="337"/>
      <c r="R20" s="337"/>
      <c r="S20" s="337"/>
      <c r="T20" s="267"/>
    </row>
    <row r="21" spans="1:20" ht="27" customHeight="1" x14ac:dyDescent="0.2">
      <c r="A21" s="267"/>
      <c r="B21" s="335" t="s">
        <v>170</v>
      </c>
      <c r="C21" s="335"/>
      <c r="D21" s="335"/>
      <c r="E21" s="335"/>
      <c r="F21" s="336">
        <v>382963.94</v>
      </c>
      <c r="G21" s="336"/>
      <c r="H21" s="269">
        <v>264734.57</v>
      </c>
      <c r="I21" s="269">
        <v>118229.37</v>
      </c>
      <c r="J21" s="269">
        <v>121437.27</v>
      </c>
      <c r="K21" s="269">
        <v>10983.31</v>
      </c>
      <c r="L21" s="336">
        <v>250543.35999999999</v>
      </c>
      <c r="M21" s="336"/>
      <c r="N21" s="336">
        <v>0</v>
      </c>
      <c r="O21" s="336"/>
      <c r="P21" s="336">
        <v>382963.94</v>
      </c>
      <c r="Q21" s="336"/>
      <c r="R21" s="336"/>
      <c r="S21" s="336"/>
      <c r="T21" s="267"/>
    </row>
    <row r="22" spans="1:20" ht="27" customHeight="1" x14ac:dyDescent="0.2">
      <c r="A22" s="267"/>
      <c r="B22" s="307" t="s">
        <v>166</v>
      </c>
      <c r="C22" s="307"/>
      <c r="D22" s="307"/>
      <c r="E22" s="307"/>
      <c r="F22" s="337">
        <v>253563.94</v>
      </c>
      <c r="G22" s="337"/>
      <c r="H22" s="270">
        <v>135334.57</v>
      </c>
      <c r="I22" s="270">
        <v>118229.37</v>
      </c>
      <c r="J22" s="270">
        <v>86670.31</v>
      </c>
      <c r="K22" s="270">
        <v>0</v>
      </c>
      <c r="L22" s="337">
        <v>166893.63</v>
      </c>
      <c r="M22" s="337"/>
      <c r="N22" s="337">
        <v>0</v>
      </c>
      <c r="O22" s="337"/>
      <c r="P22" s="337">
        <v>253563.94</v>
      </c>
      <c r="Q22" s="337"/>
      <c r="R22" s="337"/>
      <c r="S22" s="337"/>
      <c r="T22" s="267"/>
    </row>
    <row r="23" spans="1:20" ht="27" customHeight="1" x14ac:dyDescent="0.2">
      <c r="A23" s="267"/>
      <c r="B23" s="307" t="s">
        <v>167</v>
      </c>
      <c r="C23" s="307"/>
      <c r="D23" s="307"/>
      <c r="E23" s="307"/>
      <c r="F23" s="337">
        <v>125400</v>
      </c>
      <c r="G23" s="337"/>
      <c r="H23" s="270">
        <v>125400</v>
      </c>
      <c r="I23" s="270">
        <v>0</v>
      </c>
      <c r="J23" s="270">
        <v>34559.35</v>
      </c>
      <c r="K23" s="270">
        <v>10983.31</v>
      </c>
      <c r="L23" s="337">
        <v>79857.34</v>
      </c>
      <c r="M23" s="337"/>
      <c r="N23" s="337">
        <v>0</v>
      </c>
      <c r="O23" s="337"/>
      <c r="P23" s="337">
        <v>125400</v>
      </c>
      <c r="Q23" s="337"/>
      <c r="R23" s="337"/>
      <c r="S23" s="337"/>
      <c r="T23" s="267"/>
    </row>
    <row r="24" spans="1:20" ht="27" customHeight="1" x14ac:dyDescent="0.2">
      <c r="A24" s="267"/>
      <c r="B24" s="307" t="s">
        <v>168</v>
      </c>
      <c r="C24" s="307"/>
      <c r="D24" s="307"/>
      <c r="E24" s="307"/>
      <c r="F24" s="337">
        <v>4000</v>
      </c>
      <c r="G24" s="337"/>
      <c r="H24" s="270">
        <v>4000</v>
      </c>
      <c r="I24" s="270">
        <v>0</v>
      </c>
      <c r="J24" s="270">
        <v>207.61</v>
      </c>
      <c r="K24" s="270">
        <v>0</v>
      </c>
      <c r="L24" s="337">
        <v>3792.39</v>
      </c>
      <c r="M24" s="337"/>
      <c r="N24" s="337">
        <v>0</v>
      </c>
      <c r="O24" s="337"/>
      <c r="P24" s="337">
        <v>4000</v>
      </c>
      <c r="Q24" s="337"/>
      <c r="R24" s="337"/>
      <c r="S24" s="337"/>
      <c r="T24" s="267"/>
    </row>
    <row r="25" spans="1:20" ht="27" customHeight="1" x14ac:dyDescent="0.2">
      <c r="A25" s="267"/>
      <c r="B25" s="335" t="s">
        <v>171</v>
      </c>
      <c r="C25" s="335"/>
      <c r="D25" s="335"/>
      <c r="E25" s="335"/>
      <c r="F25" s="336">
        <v>202828715.11000001</v>
      </c>
      <c r="G25" s="336"/>
      <c r="H25" s="269">
        <v>181033827.06</v>
      </c>
      <c r="I25" s="269">
        <v>21794888.050000001</v>
      </c>
      <c r="J25" s="269">
        <v>32869880.870000001</v>
      </c>
      <c r="K25" s="269">
        <v>14596831.07</v>
      </c>
      <c r="L25" s="336">
        <v>155362003.16999999</v>
      </c>
      <c r="M25" s="336"/>
      <c r="N25" s="336">
        <v>0</v>
      </c>
      <c r="O25" s="336"/>
      <c r="P25" s="336">
        <v>202828715.11000001</v>
      </c>
      <c r="Q25" s="336"/>
      <c r="R25" s="336"/>
      <c r="S25" s="336"/>
      <c r="T25" s="267"/>
    </row>
    <row r="26" spans="1:20" ht="27" customHeight="1" x14ac:dyDescent="0.2">
      <c r="A26" s="267"/>
      <c r="B26" s="307" t="s">
        <v>166</v>
      </c>
      <c r="C26" s="307"/>
      <c r="D26" s="307"/>
      <c r="E26" s="307"/>
      <c r="F26" s="337">
        <v>43779855.109999999</v>
      </c>
      <c r="G26" s="337"/>
      <c r="H26" s="270">
        <v>21984967.059999999</v>
      </c>
      <c r="I26" s="270">
        <v>21794888.050000001</v>
      </c>
      <c r="J26" s="270">
        <v>14681669.619999999</v>
      </c>
      <c r="K26" s="270">
        <v>0</v>
      </c>
      <c r="L26" s="337">
        <v>29098185.489999998</v>
      </c>
      <c r="M26" s="337"/>
      <c r="N26" s="337">
        <v>0</v>
      </c>
      <c r="O26" s="337"/>
      <c r="P26" s="337">
        <v>43779855.109999999</v>
      </c>
      <c r="Q26" s="337"/>
      <c r="R26" s="337"/>
      <c r="S26" s="337"/>
      <c r="T26" s="267"/>
    </row>
    <row r="27" spans="1:20" ht="27" customHeight="1" x14ac:dyDescent="0.2">
      <c r="A27" s="267"/>
      <c r="B27" s="307" t="s">
        <v>167</v>
      </c>
      <c r="C27" s="307"/>
      <c r="D27" s="307"/>
      <c r="E27" s="307"/>
      <c r="F27" s="337">
        <v>44457600</v>
      </c>
      <c r="G27" s="337"/>
      <c r="H27" s="270">
        <v>44457600</v>
      </c>
      <c r="I27" s="270">
        <v>0</v>
      </c>
      <c r="J27" s="270">
        <v>3476211.53</v>
      </c>
      <c r="K27" s="270">
        <v>3660271.37</v>
      </c>
      <c r="L27" s="337">
        <v>37321117.100000001</v>
      </c>
      <c r="M27" s="337"/>
      <c r="N27" s="337">
        <v>0</v>
      </c>
      <c r="O27" s="337"/>
      <c r="P27" s="337">
        <v>44457600</v>
      </c>
      <c r="Q27" s="337"/>
      <c r="R27" s="337"/>
      <c r="S27" s="337"/>
      <c r="T27" s="267"/>
    </row>
    <row r="28" spans="1:20" ht="27" customHeight="1" x14ac:dyDescent="0.2">
      <c r="A28" s="267"/>
      <c r="B28" s="307" t="s">
        <v>168</v>
      </c>
      <c r="C28" s="307"/>
      <c r="D28" s="307"/>
      <c r="E28" s="307"/>
      <c r="F28" s="337">
        <v>1145000</v>
      </c>
      <c r="G28" s="337"/>
      <c r="H28" s="270">
        <v>1145000</v>
      </c>
      <c r="I28" s="270">
        <v>0</v>
      </c>
      <c r="J28" s="270">
        <v>375988.5</v>
      </c>
      <c r="K28" s="270">
        <v>1630.53</v>
      </c>
      <c r="L28" s="337">
        <v>767380.97</v>
      </c>
      <c r="M28" s="337"/>
      <c r="N28" s="337">
        <v>0</v>
      </c>
      <c r="O28" s="337"/>
      <c r="P28" s="337">
        <v>1145000</v>
      </c>
      <c r="Q28" s="337"/>
      <c r="R28" s="337"/>
      <c r="S28" s="337"/>
      <c r="T28" s="267"/>
    </row>
    <row r="29" spans="1:20" ht="27" customHeight="1" x14ac:dyDescent="0.2">
      <c r="A29" s="267"/>
      <c r="B29" s="307" t="s">
        <v>169</v>
      </c>
      <c r="C29" s="307"/>
      <c r="D29" s="307"/>
      <c r="E29" s="307"/>
      <c r="F29" s="337">
        <v>113446260</v>
      </c>
      <c r="G29" s="337"/>
      <c r="H29" s="270">
        <v>113446260</v>
      </c>
      <c r="I29" s="270">
        <v>0</v>
      </c>
      <c r="J29" s="270">
        <v>14438443.26</v>
      </c>
      <c r="K29" s="270">
        <v>10934929.17</v>
      </c>
      <c r="L29" s="337">
        <v>88072887.569999993</v>
      </c>
      <c r="M29" s="337"/>
      <c r="N29" s="337">
        <v>0</v>
      </c>
      <c r="O29" s="337"/>
      <c r="P29" s="337">
        <v>113446260</v>
      </c>
      <c r="Q29" s="337"/>
      <c r="R29" s="337"/>
      <c r="S29" s="337"/>
      <c r="T29" s="267"/>
    </row>
    <row r="30" spans="1:20" ht="27" customHeight="1" x14ac:dyDescent="0.2">
      <c r="A30" s="267"/>
      <c r="B30" s="307" t="s">
        <v>203</v>
      </c>
      <c r="C30" s="307"/>
      <c r="D30" s="307"/>
      <c r="E30" s="307"/>
      <c r="F30" s="337">
        <v>0</v>
      </c>
      <c r="G30" s="337"/>
      <c r="H30" s="270">
        <v>0</v>
      </c>
      <c r="I30" s="270">
        <v>0</v>
      </c>
      <c r="J30" s="270">
        <v>-135</v>
      </c>
      <c r="K30" s="270">
        <v>0</v>
      </c>
      <c r="L30" s="337">
        <v>135</v>
      </c>
      <c r="M30" s="337"/>
      <c r="N30" s="337">
        <v>0</v>
      </c>
      <c r="O30" s="337"/>
      <c r="P30" s="337">
        <v>0</v>
      </c>
      <c r="Q30" s="337"/>
      <c r="R30" s="337"/>
      <c r="S30" s="337"/>
      <c r="T30" s="267"/>
    </row>
    <row r="31" spans="1:20" ht="27" customHeight="1" x14ac:dyDescent="0.2">
      <c r="A31" s="267"/>
      <c r="B31" s="307" t="s">
        <v>172</v>
      </c>
      <c r="C31" s="307"/>
      <c r="D31" s="307"/>
      <c r="E31" s="307"/>
      <c r="F31" s="337">
        <v>0</v>
      </c>
      <c r="G31" s="337"/>
      <c r="H31" s="270">
        <v>0</v>
      </c>
      <c r="I31" s="270">
        <v>0</v>
      </c>
      <c r="J31" s="270">
        <v>-102297.04</v>
      </c>
      <c r="K31" s="270">
        <v>0</v>
      </c>
      <c r="L31" s="337">
        <v>102297.04</v>
      </c>
      <c r="M31" s="337"/>
      <c r="N31" s="337">
        <v>0</v>
      </c>
      <c r="O31" s="337"/>
      <c r="P31" s="337">
        <v>0</v>
      </c>
      <c r="Q31" s="337"/>
      <c r="R31" s="337"/>
      <c r="S31" s="337"/>
      <c r="T31" s="267"/>
    </row>
    <row r="32" spans="1:20" ht="27" customHeight="1" x14ac:dyDescent="0.2">
      <c r="A32" s="267"/>
      <c r="B32" s="335" t="s">
        <v>206</v>
      </c>
      <c r="C32" s="335"/>
      <c r="D32" s="335"/>
      <c r="E32" s="335"/>
      <c r="F32" s="336">
        <v>0</v>
      </c>
      <c r="G32" s="336"/>
      <c r="H32" s="269">
        <v>0</v>
      </c>
      <c r="I32" s="269">
        <v>0</v>
      </c>
      <c r="J32" s="269">
        <v>0</v>
      </c>
      <c r="K32" s="269">
        <v>0</v>
      </c>
      <c r="L32" s="336">
        <v>0</v>
      </c>
      <c r="M32" s="336"/>
      <c r="N32" s="336">
        <v>0</v>
      </c>
      <c r="O32" s="336"/>
      <c r="P32" s="336">
        <v>0</v>
      </c>
      <c r="Q32" s="336"/>
      <c r="R32" s="336"/>
      <c r="S32" s="336"/>
      <c r="T32" s="267"/>
    </row>
    <row r="33" spans="1:20" ht="27" customHeight="1" x14ac:dyDescent="0.2">
      <c r="A33" s="267"/>
      <c r="B33" s="307" t="s">
        <v>203</v>
      </c>
      <c r="C33" s="307"/>
      <c r="D33" s="307"/>
      <c r="E33" s="307"/>
      <c r="F33" s="337">
        <v>0</v>
      </c>
      <c r="G33" s="337"/>
      <c r="H33" s="270">
        <v>0</v>
      </c>
      <c r="I33" s="270">
        <v>0</v>
      </c>
      <c r="J33" s="270">
        <v>0</v>
      </c>
      <c r="K33" s="270">
        <v>0</v>
      </c>
      <c r="L33" s="337">
        <v>0</v>
      </c>
      <c r="M33" s="337"/>
      <c r="N33" s="337">
        <v>0</v>
      </c>
      <c r="O33" s="337"/>
      <c r="P33" s="337">
        <v>0</v>
      </c>
      <c r="Q33" s="337"/>
      <c r="R33" s="337"/>
      <c r="S33" s="337"/>
      <c r="T33" s="267"/>
    </row>
    <row r="34" spans="1:20" ht="27" customHeight="1" x14ac:dyDescent="0.2">
      <c r="A34" s="267"/>
      <c r="B34" s="338" t="s">
        <v>226</v>
      </c>
      <c r="C34" s="338"/>
      <c r="D34" s="338"/>
      <c r="E34" s="338"/>
      <c r="F34" s="336">
        <v>207875242.88</v>
      </c>
      <c r="G34" s="336"/>
      <c r="H34" s="269">
        <v>183916492.38</v>
      </c>
      <c r="I34" s="269">
        <v>23958750.5</v>
      </c>
      <c r="J34" s="269">
        <v>34042973.229999997</v>
      </c>
      <c r="K34" s="269">
        <v>14789261.880000001</v>
      </c>
      <c r="L34" s="336">
        <v>159043007.77000001</v>
      </c>
      <c r="M34" s="336"/>
      <c r="N34" s="336">
        <v>0</v>
      </c>
      <c r="O34" s="336"/>
      <c r="P34" s="336">
        <v>207875242.88</v>
      </c>
      <c r="Q34" s="336"/>
      <c r="R34" s="336"/>
      <c r="S34" s="336"/>
      <c r="T34" s="267"/>
    </row>
  </sheetData>
  <mergeCells count="130">
    <mergeCell ref="B34:E34"/>
    <mergeCell ref="F34:G34"/>
    <mergeCell ref="L34:M34"/>
    <mergeCell ref="N34:O34"/>
    <mergeCell ref="P34:S34"/>
    <mergeCell ref="B32:E32"/>
    <mergeCell ref="F32:G32"/>
    <mergeCell ref="L32:M32"/>
    <mergeCell ref="N32:O32"/>
    <mergeCell ref="P32:S32"/>
    <mergeCell ref="B33:E33"/>
    <mergeCell ref="F33:G33"/>
    <mergeCell ref="L33:M33"/>
    <mergeCell ref="N33:O33"/>
    <mergeCell ref="P33:S33"/>
    <mergeCell ref="B30:E30"/>
    <mergeCell ref="F30:G30"/>
    <mergeCell ref="L30:M30"/>
    <mergeCell ref="N30:O30"/>
    <mergeCell ref="P30:S30"/>
    <mergeCell ref="B31:E31"/>
    <mergeCell ref="F31:G31"/>
    <mergeCell ref="L31:M31"/>
    <mergeCell ref="N31:O31"/>
    <mergeCell ref="P31:S31"/>
    <mergeCell ref="B28:E28"/>
    <mergeCell ref="F28:G28"/>
    <mergeCell ref="L28:M28"/>
    <mergeCell ref="N28:O28"/>
    <mergeCell ref="P28:S28"/>
    <mergeCell ref="B29:E29"/>
    <mergeCell ref="F29:G29"/>
    <mergeCell ref="L29:M29"/>
    <mergeCell ref="N29:O29"/>
    <mergeCell ref="P29:S29"/>
    <mergeCell ref="B26:E26"/>
    <mergeCell ref="F26:G26"/>
    <mergeCell ref="L26:M26"/>
    <mergeCell ref="N26:O26"/>
    <mergeCell ref="P26:S26"/>
    <mergeCell ref="B27:E27"/>
    <mergeCell ref="F27:G27"/>
    <mergeCell ref="L27:M27"/>
    <mergeCell ref="N27:O27"/>
    <mergeCell ref="P27:S27"/>
    <mergeCell ref="B24:E24"/>
    <mergeCell ref="F24:G24"/>
    <mergeCell ref="L24:M24"/>
    <mergeCell ref="N24:O24"/>
    <mergeCell ref="P24:S24"/>
    <mergeCell ref="B25:E25"/>
    <mergeCell ref="F25:G25"/>
    <mergeCell ref="L25:M25"/>
    <mergeCell ref="N25:O25"/>
    <mergeCell ref="P25:S25"/>
    <mergeCell ref="B22:E22"/>
    <mergeCell ref="F22:G22"/>
    <mergeCell ref="L22:M22"/>
    <mergeCell ref="N22:O22"/>
    <mergeCell ref="P22:S22"/>
    <mergeCell ref="B23:E23"/>
    <mergeCell ref="F23:G23"/>
    <mergeCell ref="L23:M23"/>
    <mergeCell ref="N23:O23"/>
    <mergeCell ref="P23:S23"/>
    <mergeCell ref="B20:E20"/>
    <mergeCell ref="F20:G20"/>
    <mergeCell ref="L20:M20"/>
    <mergeCell ref="N20:O20"/>
    <mergeCell ref="P20:S20"/>
    <mergeCell ref="B21:E21"/>
    <mergeCell ref="F21:G21"/>
    <mergeCell ref="L21:M21"/>
    <mergeCell ref="N21:O21"/>
    <mergeCell ref="P21:S21"/>
    <mergeCell ref="B18:E18"/>
    <mergeCell ref="F18:G18"/>
    <mergeCell ref="L18:M18"/>
    <mergeCell ref="N18:O18"/>
    <mergeCell ref="P18:S18"/>
    <mergeCell ref="B19:E19"/>
    <mergeCell ref="F19:G19"/>
    <mergeCell ref="L19:M19"/>
    <mergeCell ref="N19:O19"/>
    <mergeCell ref="P19:S19"/>
    <mergeCell ref="B16:E16"/>
    <mergeCell ref="F16:G16"/>
    <mergeCell ref="L16:M16"/>
    <mergeCell ref="N16:O16"/>
    <mergeCell ref="P16:S16"/>
    <mergeCell ref="B17:E17"/>
    <mergeCell ref="F17:G17"/>
    <mergeCell ref="L17:M17"/>
    <mergeCell ref="N17:O17"/>
    <mergeCell ref="P17:S17"/>
    <mergeCell ref="B14:E14"/>
    <mergeCell ref="F14:G14"/>
    <mergeCell ref="L14:M14"/>
    <mergeCell ref="N14:O14"/>
    <mergeCell ref="P14:S14"/>
    <mergeCell ref="B15:E15"/>
    <mergeCell ref="F15:G15"/>
    <mergeCell ref="L15:M15"/>
    <mergeCell ref="N15:O15"/>
    <mergeCell ref="P15:S15"/>
    <mergeCell ref="B12:E12"/>
    <mergeCell ref="F12:G12"/>
    <mergeCell ref="L12:M12"/>
    <mergeCell ref="N12:O12"/>
    <mergeCell ref="P12:S12"/>
    <mergeCell ref="B13:E13"/>
    <mergeCell ref="F13:G13"/>
    <mergeCell ref="L13:M13"/>
    <mergeCell ref="N13:O13"/>
    <mergeCell ref="P13:S13"/>
    <mergeCell ref="B9:C9"/>
    <mergeCell ref="E9:S9"/>
    <mergeCell ref="B10:C10"/>
    <mergeCell ref="E10:S10"/>
    <mergeCell ref="B11:C11"/>
    <mergeCell ref="E11:S11"/>
    <mergeCell ref="G1:L3"/>
    <mergeCell ref="O2:Q2"/>
    <mergeCell ref="O3:Q4"/>
    <mergeCell ref="R3:R4"/>
    <mergeCell ref="G4:L6"/>
    <mergeCell ref="O5:S5"/>
    <mergeCell ref="O6:P7"/>
    <mergeCell ref="Q6:R7"/>
    <mergeCell ref="G7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Atashe</vt:lpstr>
      <vt:lpstr>Raporti barazimit</vt:lpstr>
      <vt:lpstr>Spenzimet mujore -Atashe</vt:lpstr>
      <vt:lpstr>Krahasimi i buxhetit 3 vite</vt:lpstr>
      <vt:lpstr>Raporti për publikim</vt:lpstr>
      <vt:lpstr>kontrolli -fb</vt:lpstr>
      <vt:lpstr>Raporti permbledhes FB</vt:lpstr>
      <vt:lpstr>MM</vt:lpstr>
      <vt:lpstr>Atashe!Print_Area</vt:lpstr>
      <vt:lpstr>'kontrolli -fb'!Print_Area</vt:lpstr>
      <vt:lpstr>'Raporti barazimit'!Print_Area</vt:lpstr>
      <vt:lpstr>'Raporti për publikim'!Print_Area</vt:lpstr>
      <vt:lpstr>'Spenzimet mujore -Atashe'!Print_Area</vt:lpstr>
    </vt:vector>
  </TitlesOfParts>
  <Company>kft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buxheti 2010 kft</dc:title>
  <dc:creator>tk</dc:creator>
  <cp:lastModifiedBy>Mejdi Topalli</cp:lastModifiedBy>
  <cp:lastPrinted>2025-03-27T12:22:23Z</cp:lastPrinted>
  <dcterms:created xsi:type="dcterms:W3CDTF">2005-07-05T14:53:19Z</dcterms:created>
  <dcterms:modified xsi:type="dcterms:W3CDTF">2025-05-06T11:11:28Z</dcterms:modified>
</cp:coreProperties>
</file>